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Z:\КИЛЬМЕЗСКАЯ РАЙОННАЯ ДУМА\ДУМА ДЕКАБРЬ\Бюджет Кильмезского района на 2026 год\ПРОЕКТ БЮДЖЕТА 2026-2028\"/>
    </mc:Choice>
  </mc:AlternateContent>
  <xr:revisionPtr revIDLastSave="0" documentId="13_ncr:1_{28A893B9-6919-4870-99F4-D60822ECC376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3" i="2" l="1"/>
  <c r="D12" i="2" s="1"/>
  <c r="D14" i="2"/>
  <c r="D11" i="2" s="1"/>
  <c r="D16" i="2"/>
  <c r="D18" i="2"/>
  <c r="D21" i="2"/>
  <c r="D20" i="2" s="1"/>
  <c r="D26" i="2"/>
  <c r="D31" i="2"/>
  <c r="D29" i="2" s="1"/>
  <c r="D34" i="2"/>
  <c r="D36" i="2"/>
  <c r="D38" i="2"/>
  <c r="D43" i="2"/>
  <c r="D40" i="2" s="1"/>
  <c r="D46" i="2"/>
  <c r="D48" i="2"/>
  <c r="D50" i="2"/>
  <c r="D54" i="2"/>
  <c r="D58" i="2"/>
  <c r="D60" i="2"/>
  <c r="D62" i="2"/>
  <c r="D65" i="2"/>
  <c r="D68" i="2"/>
  <c r="D71" i="2"/>
  <c r="D77" i="2"/>
  <c r="D79" i="2"/>
  <c r="D83" i="2"/>
  <c r="D86" i="2"/>
  <c r="D88" i="2"/>
  <c r="D90" i="2"/>
  <c r="D92" i="2"/>
  <c r="D94" i="2"/>
  <c r="D97" i="2"/>
  <c r="D99" i="2"/>
  <c r="D101" i="2"/>
  <c r="D102" i="2"/>
  <c r="D104" i="2"/>
  <c r="D96" i="2" s="1"/>
  <c r="D105" i="2"/>
  <c r="D107" i="2"/>
  <c r="D110" i="2"/>
  <c r="D114" i="2"/>
  <c r="D117" i="2"/>
  <c r="D119" i="2"/>
  <c r="D122" i="2"/>
  <c r="D125" i="2"/>
  <c r="D124" i="2" s="1"/>
  <c r="D128" i="2"/>
  <c r="D130" i="2"/>
  <c r="D132" i="2"/>
  <c r="D134" i="2"/>
  <c r="D136" i="2"/>
  <c r="D126" i="2" s="1"/>
  <c r="D304" i="2"/>
  <c r="E304" i="2"/>
  <c r="E213" i="2"/>
  <c r="E239" i="2"/>
  <c r="D239" i="2"/>
  <c r="E284" i="2"/>
  <c r="E286" i="2"/>
  <c r="E176" i="2"/>
  <c r="E110" i="2"/>
  <c r="E65" i="2"/>
  <c r="E21" i="2"/>
  <c r="E54" i="2"/>
  <c r="E83" i="2"/>
  <c r="E14" i="2"/>
  <c r="E16" i="2"/>
  <c r="E18" i="2"/>
  <c r="E46" i="2"/>
  <c r="E50" i="2"/>
  <c r="E60" i="2"/>
  <c r="E86" i="2"/>
  <c r="E34" i="2"/>
  <c r="E36" i="2"/>
  <c r="E38" i="2"/>
  <c r="E88" i="2"/>
  <c r="E90" i="2"/>
  <c r="E94" i="2"/>
  <c r="E117" i="2"/>
  <c r="E119" i="2"/>
  <c r="E122" i="2"/>
  <c r="E31" i="2"/>
  <c r="E29" i="2" s="1"/>
  <c r="E77" i="2"/>
  <c r="E79" i="2"/>
  <c r="E114" i="2"/>
  <c r="E71" i="2"/>
  <c r="E43" i="2"/>
  <c r="E68" i="2"/>
  <c r="E48" i="2"/>
  <c r="E102" i="2"/>
  <c r="E101" i="2" s="1"/>
  <c r="E97" i="2"/>
  <c r="E99" i="2"/>
  <c r="E105" i="2"/>
  <c r="E107" i="2"/>
  <c r="E128" i="2"/>
  <c r="E130" i="2"/>
  <c r="E132" i="2"/>
  <c r="E134" i="2"/>
  <c r="E141" i="2"/>
  <c r="E147" i="2"/>
  <c r="E144" i="2"/>
  <c r="E151" i="2"/>
  <c r="E153" i="2"/>
  <c r="E155" i="2"/>
  <c r="E157" i="2"/>
  <c r="E166" i="2"/>
  <c r="E168" i="2"/>
  <c r="E160" i="2"/>
  <c r="E170" i="2"/>
  <c r="E173" i="2"/>
  <c r="E180" i="2"/>
  <c r="E178" i="2"/>
  <c r="E165" i="2"/>
  <c r="E164" i="2" s="1"/>
  <c r="E182" i="2"/>
  <c r="E189" i="2"/>
  <c r="E188" i="2" s="1"/>
  <c r="E187" i="2" s="1"/>
  <c r="E192" i="2"/>
  <c r="E196" i="2"/>
  <c r="E211" i="2"/>
  <c r="E210" i="2" s="1"/>
  <c r="E209" i="2" s="1"/>
  <c r="E208" i="2" s="1"/>
  <c r="E214" i="2"/>
  <c r="E219" i="2"/>
  <c r="E221" i="2"/>
  <c r="E223" i="2"/>
  <c r="E225" i="2"/>
  <c r="E230" i="2"/>
  <c r="E233" i="2"/>
  <c r="E235" i="2"/>
  <c r="E237" i="2"/>
  <c r="E242" i="2"/>
  <c r="E247" i="2"/>
  <c r="E249" i="2"/>
  <c r="E253" i="2"/>
  <c r="E260" i="2"/>
  <c r="E264" i="2"/>
  <c r="E263" i="2" s="1"/>
  <c r="E274" i="2"/>
  <c r="E278" i="2"/>
  <c r="E289" i="2"/>
  <c r="E293" i="2"/>
  <c r="D109" i="2" l="1"/>
  <c r="E283" i="2"/>
  <c r="E282" i="2" s="1"/>
  <c r="E159" i="2"/>
  <c r="E20" i="2"/>
  <c r="E109" i="2"/>
  <c r="E11" i="2"/>
  <c r="E273" i="2"/>
  <c r="E257" i="2" s="1"/>
  <c r="E13" i="2"/>
  <c r="E12" i="2" s="1"/>
  <c r="E138" i="2"/>
  <c r="E288" i="2"/>
  <c r="E232" i="2"/>
  <c r="E191" i="2"/>
  <c r="E126" i="2"/>
  <c r="E241" i="2"/>
  <c r="E104" i="2"/>
  <c r="E96" i="2" s="1"/>
  <c r="E325" i="2" l="1"/>
  <c r="E329" i="2"/>
  <c r="E343" i="2"/>
  <c r="E341" i="2"/>
  <c r="E339" i="2"/>
  <c r="E336" i="2"/>
  <c r="E333" i="2"/>
  <c r="E331" i="2"/>
  <c r="E323" i="2"/>
  <c r="E315" i="2"/>
  <c r="E311" i="2"/>
  <c r="E308" i="2"/>
  <c r="E302" i="2"/>
  <c r="E306" i="2"/>
  <c r="E348" i="2"/>
  <c r="E347" i="2" s="1"/>
  <c r="E357" i="2"/>
  <c r="E356" i="2" s="1"/>
  <c r="E363" i="2"/>
  <c r="E362" i="2" s="1"/>
  <c r="E361" i="2" s="1"/>
  <c r="E369" i="2"/>
  <c r="E366" i="2"/>
  <c r="E376" i="2"/>
  <c r="D376" i="2"/>
  <c r="D327" i="2"/>
  <c r="D345" i="2"/>
  <c r="D297" i="2"/>
  <c r="D299" i="2"/>
  <c r="D264" i="2"/>
  <c r="D245" i="2"/>
  <c r="D165" i="2"/>
  <c r="D164" i="2" s="1"/>
  <c r="D189" i="2"/>
  <c r="D188" i="2" s="1"/>
  <c r="D187" i="2" s="1"/>
  <c r="D180" i="2"/>
  <c r="D178" i="2"/>
  <c r="D176" i="2"/>
  <c r="D170" i="2"/>
  <c r="D168" i="2"/>
  <c r="D144" i="2"/>
  <c r="D162" i="2"/>
  <c r="D354" i="2"/>
  <c r="D353" i="2" s="1"/>
  <c r="E301" i="2" l="1"/>
  <c r="E322" i="2"/>
  <c r="E365" i="2"/>
  <c r="E383" i="2" s="1"/>
  <c r="D296" i="2"/>
  <c r="D295" i="2" s="1"/>
  <c r="D173" i="2"/>
  <c r="D185" i="2"/>
  <c r="D348" i="2"/>
  <c r="D369" i="2"/>
  <c r="D147" i="2"/>
  <c r="D255" i="2"/>
  <c r="D380" i="2"/>
  <c r="D292" i="2"/>
  <c r="D366" i="2"/>
  <c r="D166" i="2"/>
  <c r="D200" i="2"/>
  <c r="D192" i="2" l="1"/>
  <c r="D214" i="2"/>
  <c r="D182" i="2"/>
  <c r="D378" i="2"/>
  <c r="D269" i="2" l="1"/>
  <c r="D141" i="2"/>
  <c r="D204" i="2"/>
  <c r="D196" i="2" l="1"/>
  <c r="D265" i="2" l="1"/>
  <c r="D160" i="2"/>
  <c r="D159" i="2" s="1"/>
  <c r="D291" i="2" l="1"/>
  <c r="D289" i="2"/>
  <c r="D206" i="2"/>
  <c r="D249" i="2" l="1"/>
  <c r="D260" i="2" l="1"/>
  <c r="D155" i="2"/>
  <c r="D153" i="2"/>
  <c r="D151" i="2"/>
  <c r="D157" i="2"/>
  <c r="D202" i="2"/>
  <c r="D199" i="2" s="1"/>
  <c r="D198" i="2" s="1"/>
  <c r="D191" i="2" s="1"/>
  <c r="D293" i="2"/>
  <c r="D288" i="2" s="1"/>
  <c r="D374" i="2"/>
  <c r="D138" i="2" l="1"/>
  <c r="D372" i="2"/>
  <c r="D365" i="2" s="1"/>
  <c r="D363" i="2"/>
  <c r="D362" i="2" s="1"/>
  <c r="D361" i="2" s="1"/>
  <c r="D357" i="2"/>
  <c r="D356" i="2" s="1"/>
  <c r="D351" i="2"/>
  <c r="D343" i="2"/>
  <c r="D341" i="2"/>
  <c r="D339" i="2"/>
  <c r="D336" i="2"/>
  <c r="D333" i="2"/>
  <c r="D331" i="2"/>
  <c r="D329" i="2"/>
  <c r="D325" i="2"/>
  <c r="D323" i="2"/>
  <c r="D319" i="2"/>
  <c r="D315" i="2"/>
  <c r="D311" i="2"/>
  <c r="D308" i="2"/>
  <c r="D306" i="2"/>
  <c r="D302" i="2"/>
  <c r="D211" i="2"/>
  <c r="D210" i="2" s="1"/>
  <c r="D209" i="2" s="1"/>
  <c r="D208" i="2" s="1"/>
  <c r="D219" i="2"/>
  <c r="D221" i="2"/>
  <c r="D223" i="2"/>
  <c r="D225" i="2"/>
  <c r="D227" i="2"/>
  <c r="D230" i="2"/>
  <c r="D237" i="2"/>
  <c r="D235" i="2"/>
  <c r="D233" i="2"/>
  <c r="D242" i="2"/>
  <c r="D247" i="2"/>
  <c r="D253" i="2"/>
  <c r="D258" i="2"/>
  <c r="D263" i="2"/>
  <c r="D271" i="2"/>
  <c r="D274" i="2"/>
  <c r="D276" i="2"/>
  <c r="D278" i="2"/>
  <c r="D280" i="2"/>
  <c r="D284" i="2"/>
  <c r="D286" i="2"/>
  <c r="D213" i="2" l="1"/>
  <c r="D301" i="2"/>
  <c r="D241" i="2"/>
  <c r="D322" i="2"/>
  <c r="D347" i="2"/>
  <c r="D273" i="2"/>
  <c r="D232" i="2"/>
  <c r="D283" i="2"/>
  <c r="D282" i="2" s="1"/>
  <c r="D257" i="2" l="1"/>
  <c r="D383" i="2" s="1"/>
</calcChain>
</file>

<file path=xl/sharedStrings.xml><?xml version="1.0" encoding="utf-8"?>
<sst xmlns="http://schemas.openxmlformats.org/spreadsheetml/2006/main" count="1087" uniqueCount="372">
  <si>
    <t>Ц.ст.</t>
  </si>
  <si>
    <t>Расх.</t>
  </si>
  <si>
    <t>000</t>
  </si>
  <si>
    <t>0100000000</t>
  </si>
  <si>
    <t xml:space="preserve">        </t>
  </si>
  <si>
    <t>010Ю000000</t>
  </si>
  <si>
    <t xml:space="preserve">          </t>
  </si>
  <si>
    <t>010Ю600000</t>
  </si>
  <si>
    <t xml:space="preserve">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</si>
  <si>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</si>
  <si>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</si>
  <si>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</si>
  <si>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</si>
  <si>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</si>
  <si>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</si>
  <si>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</si>
  <si>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0110000000</t>
  </si>
  <si>
    <t xml:space="preserve">            Развитие системы дошкольного образования</t>
  </si>
  <si>
    <t>0110002110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</si>
  <si>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</si>
  <si>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</si>
  <si>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</si>
  <si>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</si>
  <si>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</si>
  <si>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</si>
  <si>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</si>
  <si>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</si>
  <si>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</si>
  <si>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</si>
  <si>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</si>
  <si>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</si>
  <si>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</si>
  <si>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</si>
  <si>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</si>
  <si>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</si>
  <si>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>01Q0000000</t>
  </si>
  <si>
    <t>01Q0200000</t>
  </si>
  <si>
    <t xml:space="preserve">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</si>
  <si>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</si>
  <si>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</si>
  <si>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</si>
  <si>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</si>
  <si>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</si>
  <si>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</si>
  <si>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</si>
  <si>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</si>
  <si>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</si>
  <si>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Осуществление деятельности по опеке и попечительству</t>
  </si>
  <si>
    <t>01Q0600000</t>
  </si>
  <si>
    <t>01Q2000000</t>
  </si>
  <si>
    <t>01Q2500000</t>
  </si>
  <si>
    <t xml:space="preserve">            Проведение оздоровительной компании детей за счет средств местного бюджета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</si>
  <si>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</si>
  <si>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</si>
  <si>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</si>
  <si>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</si>
  <si>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</si>
  <si>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</si>
  <si>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</si>
  <si>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</si>
  <si>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01Q510301А</t>
  </si>
  <si>
    <t>01U0000000</t>
  </si>
  <si>
    <t xml:space="preserve">            Иные межбюджетные трансферты на финансовую поддержку детско-юношеского и массового спорта</t>
  </si>
  <si>
    <t xml:space="preserve">            Расходы по администрированию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</si>
  <si>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</si>
  <si>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 xml:space="preserve">              Капитальные вложения в объекты государственной (муниципальной) собственности</t>
  </si>
  <si>
    <t>400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</si>
  <si>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</si>
  <si>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</si>
  <si>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</si>
  <si>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</si>
  <si>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</si>
  <si>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</si>
  <si>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</si>
  <si>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</si>
  <si>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</si>
  <si>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</si>
  <si>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</si>
  <si>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</si>
  <si>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</si>
  <si>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</si>
  <si>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</si>
  <si>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</si>
  <si>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</si>
  <si>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</si>
  <si>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</si>
  <si>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</si>
  <si>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</si>
  <si>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</si>
  <si>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</si>
  <si>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 xml:space="preserve">            Проведение независимой оценки качества оказания услуг учреждениями культуры</t>
  </si>
  <si>
    <t>0200002060</t>
  </si>
  <si>
    <t>02Q0000000</t>
  </si>
  <si>
    <t>02Q0600000</t>
  </si>
  <si>
    <t xml:space="preserve">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</si>
  <si>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02Q0800000</t>
  </si>
  <si>
    <t xml:space="preserve">            Поддержка отрасли культуры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</si>
  <si>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</si>
  <si>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</si>
  <si>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</si>
  <si>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</si>
  <si>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</si>
  <si>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</si>
  <si>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</si>
  <si>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</si>
  <si>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</si>
  <si>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>0300000000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</si>
  <si>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</si>
  <si>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</si>
  <si>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</si>
  <si>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</si>
  <si>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>0300004020</t>
  </si>
  <si>
    <t xml:space="preserve">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</si>
  <si>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</si>
  <si>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</si>
  <si>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</si>
  <si>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</si>
  <si>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</si>
  <si>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</si>
  <si>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</si>
  <si>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Мероприятие по социальной и культурно-досуговой адаптации инвалидов</t>
  </si>
  <si>
    <t>0300004061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</si>
  <si>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</si>
  <si>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</si>
  <si>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</si>
  <si>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</si>
  <si>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</si>
  <si>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</si>
  <si>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>03U0000000</t>
  </si>
  <si>
    <t xml:space="preserve">            Субсидии на реализацию мероприятий по обеспечению жильем молодых семей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</si>
  <si>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</si>
  <si>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</si>
  <si>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</si>
  <si>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</si>
  <si>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</si>
  <si>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</si>
  <si>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04U0000000</t>
  </si>
  <si>
    <t>04U0J00000</t>
  </si>
  <si>
    <t xml:space="preserve">            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</si>
  <si>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</si>
  <si>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0600000000</t>
  </si>
  <si>
    <t>06U0000000</t>
  </si>
  <si>
    <t xml:space="preserve">            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</si>
  <si>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0700000000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</si>
  <si>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</si>
  <si>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</si>
  <si>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</si>
  <si>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</si>
  <si>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</si>
  <si>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</si>
  <si>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</si>
  <si>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</si>
  <si>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</si>
  <si>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</si>
  <si>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</si>
  <si>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</si>
  <si>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</si>
  <si>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</si>
  <si>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</si>
  <si>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</si>
  <si>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</si>
  <si>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</si>
  <si>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>07Q0000000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</si>
  <si>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</si>
  <si>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</si>
  <si>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</si>
  <si>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</si>
  <si>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07Q5116030</t>
  </si>
  <si>
    <t>0800000000</t>
  </si>
  <si>
    <t xml:space="preserve">            Обеспечение пожарной безопасности</t>
  </si>
  <si>
    <t>0800004190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</si>
  <si>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</si>
  <si>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</si>
  <si>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</si>
  <si>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</si>
  <si>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</si>
  <si>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</si>
  <si>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>0900000000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</si>
  <si>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</si>
  <si>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</si>
  <si>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</si>
  <si>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</si>
  <si>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</si>
  <si>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</si>
  <si>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</si>
  <si>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</si>
  <si>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Схема территориального планирования Кильмезского района Распределительный газопровод в пгт.Кильмезь Кильмезского района Кировской области</t>
  </si>
  <si>
    <t>0900004284</t>
  </si>
  <si>
    <t>09Q0000000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</si>
  <si>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</si>
  <si>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 xml:space="preserve">      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</si>
  <si>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 xml:space="preserve">            Софинансирование на осуществление дорожной деятельности в отношении автомобильных дорог общего пользования местного значения</t>
  </si>
  <si>
    <t xml:space="preserve">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</si>
  <si>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09U0000000</t>
  </si>
  <si>
    <t>09U0500000</t>
  </si>
  <si>
    <t>1000000000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</si>
  <si>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</si>
  <si>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</si>
  <si>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</si>
  <si>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</si>
  <si>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</si>
  <si>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</si>
  <si>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</si>
  <si>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</si>
  <si>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</si>
  <si>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</si>
  <si>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</si>
  <si>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</si>
  <si>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</si>
  <si>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</si>
  <si>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</si>
  <si>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</si>
  <si>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</si>
  <si>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</si>
  <si>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</si>
  <si>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</si>
  <si>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</si>
  <si>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</si>
  <si>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</si>
  <si>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</si>
  <si>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   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</si>
  <si>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11Q510103А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</si>
  <si>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</si>
  <si>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</si>
  <si>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</si>
  <si>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>1200000000</t>
  </si>
  <si>
    <t xml:space="preserve">            Реализация мер по противодействию терроризму и экстремизму</t>
  </si>
  <si>
    <t>1200004191</t>
  </si>
  <si>
    <t xml:space="preserve">            Подготовка и обучение в сфере профилактики и противодействию терроризму и экстремизму</t>
  </si>
  <si>
    <t>1200004192</t>
  </si>
  <si>
    <t>1400000000</t>
  </si>
  <si>
    <t xml:space="preserve">            Председатель контрольно-счетной коммиссии</t>
  </si>
  <si>
    <t>1400001050</t>
  </si>
  <si>
    <t>1500000000</t>
  </si>
  <si>
    <t>15Q0000000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</si>
  <si>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</si>
  <si>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</si>
  <si>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</si>
  <si>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</si>
  <si>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</si>
  <si>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</si>
  <si>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Расходы на софинансирование национальных проектов</t>
  </si>
  <si>
    <t>1600003082</t>
  </si>
  <si>
    <t xml:space="preserve">            Оплата экономических санкций за неисполнение принятых обязательств</t>
  </si>
  <si>
    <t>1600003083</t>
  </si>
  <si>
    <t xml:space="preserve">Всего расходов:   </t>
  </si>
  <si>
    <t>Региональные проекты Кировской области, реализуемые вне рамок национальных проектов</t>
  </si>
  <si>
    <t>Национальный проект "Молодежь и дети"</t>
  </si>
  <si>
    <t>Федеральный проект "Педагоги и наставники"</t>
  </si>
  <si>
    <t>подпрограмма Развитие дошкольного, общего образования и дополнительного образования детей</t>
  </si>
  <si>
    <t>Комплекс процессных мероприятий</t>
  </si>
  <si>
    <t>Повышение доступности спортивной инфраструктуры для всех категорий населения Кировской области</t>
  </si>
  <si>
    <t>Поддержка отдельных категорий граждан в обеспечении жильем и оплате жилищно-коммунальных услуг в Кировской области</t>
  </si>
  <si>
    <t>мероприятия не вошедшие в подпрограммы</t>
  </si>
  <si>
    <t>Наименование</t>
  </si>
  <si>
    <t>муниципальная программа Кильмезского района Социальное развитие и поддержка населения Кильмезского района</t>
  </si>
  <si>
    <t>муниципальная программа Кильмезского района Развитие культуры и туризма в Кильмезском районе</t>
  </si>
  <si>
    <t>муниципальная программа Кильмезского района Развитие образование Кильмезского района</t>
  </si>
  <si>
    <t>Развитие отраслей агропромышленного комплекса Кировской области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</si>
  <si>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</si>
  <si>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</si>
  <si>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</si>
  <si>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Создание условий для бесперебойного предоставления бытовых и коммунальных услуг на территории Кировской области</t>
  </si>
  <si>
    <t>муниципальная программа Кильмезского района Охрана окружающей среды в Кильмезском районе</t>
  </si>
  <si>
    <t>муниципальная программа Развитие муниципальной службы Кильмезского района</t>
  </si>
  <si>
    <t>Муниципальная программа Профилактика терроризма и экстремизма на территории Кильмезского муниципального района</t>
  </si>
  <si>
    <t>Контрольно-счетная комиссия муниципального образования Кильмезский район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</si>
  <si>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</si>
  <si>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          Межбюджетные трансферты</t>
  </si>
  <si>
    <t>1600003084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</si>
  <si>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</si>
  <si>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 xml:space="preserve">                    Закупка товаров, работ и услуг для обеспечения государственных (муниципальных) нужд</t>
  </si>
  <si>
    <t>04U0JS5010</t>
  </si>
  <si>
    <t>к решению Кильмезской</t>
  </si>
  <si>
    <t>районной Думы "О районном</t>
  </si>
  <si>
    <t>Распределение</t>
  </si>
  <si>
    <t xml:space="preserve">             межбюджетные трансферты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</si>
  <si>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</si>
  <si>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финансовое обеспечение расходов, связанных с обеспечением жилыми помещениями граждан, пострадавших в результате пожара в многоквартирном доме  в пгт Кильмезь Кильмезского района Кировской области, и обустройство указанных жилых помещений</t>
  </si>
  <si>
    <t>01100М2110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</si>
  <si>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</si>
  <si>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04000S5011</t>
  </si>
  <si>
    <t>Капитальный ремонт спортивной площадки, расположенной по адресу Кировская область район Кильмезский пгт Кильмезь ул. Больничная, СООР1 за счет средств  местного бюджета</t>
  </si>
  <si>
    <t xml:space="preserve">            Выплаты к пенсиям муниципальных служащих</t>
  </si>
  <si>
    <t xml:space="preserve">Субсидии на подготовку проектов межевания земельных участков и на проведение кадастровых работ </t>
  </si>
  <si>
    <t>04U06 L5990</t>
  </si>
  <si>
    <t>Проведение мероприятий по текущему ремонту муниципальных дошкольных учреждений</t>
  </si>
  <si>
    <t>0900004283</t>
  </si>
  <si>
    <t>Предоставление из районного бюджета субсидии некоммерческой организации благотворительный фонд НАРОДНЫЙ ДОМ, осуществляющему организацию, подготовку и проведение фестиваля мастеров народных промыслов "Вятский лапоть. Возвращение к истокам", на финансовое обеспечение затрат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</si>
  <si>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</si>
  <si>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1600004141</t>
  </si>
  <si>
    <t>630</t>
  </si>
  <si>
    <t>Иные межбюджетные трансферты. имеющие целевое назначение</t>
  </si>
  <si>
    <t>01Q0227000</t>
  </si>
  <si>
    <t>Иные межбюджетные трансферты на поощрение муниципальных образований Кировской области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</si>
  <si>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</si>
  <si>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11Q1417300</t>
  </si>
  <si>
    <t xml:space="preserve">                    Дотации гранты муниципальным образованиям за достижение показателей деятельности органов местного самоуправления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</si>
  <si>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</si>
  <si>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16Q1455490</t>
  </si>
  <si>
    <t xml:space="preserve">                  Выполнение расходных обязательств муниципальными образованиями</t>
  </si>
  <si>
    <t>01Q5102Ж1А</t>
  </si>
  <si>
    <t>08Q510420А</t>
  </si>
  <si>
    <t xml:space="preserve">                Капитальные вложения в объекты государственной (муниципальной) собственности</t>
  </si>
  <si>
    <t xml:space="preserve">                Социальное обеспечение и иные выплаты населению</t>
  </si>
  <si>
    <t>Мероприятия, не вошедшие в подпрограммы</t>
  </si>
  <si>
    <t>обеспечение деятельности районной Думы</t>
  </si>
  <si>
    <t xml:space="preserve">                    Иные бюджетные ассигнования</t>
  </si>
  <si>
    <t>1300001060</t>
  </si>
  <si>
    <t>бюджете на 2026 год и на</t>
  </si>
  <si>
    <t>плановый период 2027 и</t>
  </si>
  <si>
    <t>2028 годов</t>
  </si>
  <si>
    <t>01Q02Т6020</t>
  </si>
  <si>
    <t>01Q02Т6050</t>
  </si>
  <si>
    <t>01Q03Т6040</t>
  </si>
  <si>
    <t>01Q02Т6030</t>
  </si>
  <si>
    <t>01Q02Т6010</t>
  </si>
  <si>
    <t>01U02 И7020</t>
  </si>
  <si>
    <t>01Q03Т6070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</si>
  <si>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</si>
  <si>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01Q03Т6060</t>
  </si>
  <si>
    <t>01Q06Т6080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</si>
  <si>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</si>
  <si>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>01Q08С0184</t>
  </si>
  <si>
    <t>01Q08S0184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</si>
  <si>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</si>
  <si>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01U08И7070</t>
  </si>
  <si>
    <t>01U35Т6093</t>
  </si>
  <si>
    <t>01U35Д0820</t>
  </si>
  <si>
    <t>02Q06Т6080</t>
  </si>
  <si>
    <t>02Q11L5190</t>
  </si>
  <si>
    <t>02Q13Т6093</t>
  </si>
  <si>
    <t>03U35L4970</t>
  </si>
  <si>
    <t>06U20Т6122</t>
  </si>
  <si>
    <t>06U2000000</t>
  </si>
  <si>
    <t>Обеспечение функционирования местной системы оповещения населения об опасностях природного и техногенного характера, для передачи сигналов гражданской обороны</t>
  </si>
  <si>
    <t>08000004193</t>
  </si>
  <si>
    <t>09Q209Д151</t>
  </si>
  <si>
    <t>09Q209Д153</t>
  </si>
  <si>
    <t>09Q20SД151</t>
  </si>
  <si>
    <t>09Q20SД153</t>
  </si>
  <si>
    <t>Сокращение вредного воздействия отходов производства и потребления на окружающую среду Кировской области</t>
  </si>
  <si>
    <t>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</si>
  <si>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Софинанстрование к 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</si>
  <si>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10U0000000</t>
  </si>
  <si>
    <t>10U16000000</t>
  </si>
  <si>
    <t>10U16С1112</t>
  </si>
  <si>
    <t>10U16S1112</t>
  </si>
  <si>
    <t>11Q25Т6150</t>
  </si>
  <si>
    <t>11Q39Т6121</t>
  </si>
  <si>
    <t>Иные межбюджетные трансферты на подготовку и проведение выборов в представительные органы первого созыва вновь образованных муниципальных образований Кировской области</t>
  </si>
  <si>
    <t>11U29И7160</t>
  </si>
  <si>
    <t>11Q11Т6170</t>
  </si>
  <si>
    <t>11Q25Т6140</t>
  </si>
  <si>
    <t>11U29С5160</t>
  </si>
  <si>
    <t>11U29S5160</t>
  </si>
  <si>
    <t>Прочие расходы не вошедшие в программы</t>
  </si>
  <si>
    <t>1600003085</t>
  </si>
  <si>
    <t>Приложение 8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</si>
  <si>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"</t>
  </si>
  <si>
    <t>Субсидии на строительство (реконструкцию) объектов муниципальных образовательных организаций</t>
  </si>
  <si>
    <t>Бюджетные инвестиции</t>
  </si>
  <si>
    <t>Софинансирование к убсидии на строительство (реконструкцию) объектов муниципальных образовательных организаций</t>
  </si>
  <si>
    <t>01U03С5050</t>
  </si>
  <si>
    <t>01U0УS5660</t>
  </si>
  <si>
    <t>09U16С1113</t>
  </si>
  <si>
    <t>09U16S1113</t>
  </si>
  <si>
    <t>Субсидии на создание мест (площадок) накопления твердых коммунальных отходов</t>
  </si>
  <si>
    <t>Софинансирование к субсидии на создание мест (площадок) накопления твердых коммунальных отходов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</si>
  <si>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2027-2028 годов</t>
  </si>
  <si>
    <t>Сумма на 2027 год</t>
  </si>
  <si>
    <t>Сумма 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</si>
</sst>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"/>
  </numFmts>
  <fonts count="24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5" fontId="4" fillId="2" borderId="2">
      <alignment horizontal="right" vertical="top" shrinkToFit="1"/>
    </xf>
    <xf numFmtId="0" fontId="1" fillId="0" borderId="1"/>
    <xf numFmtId="0" fontId="21" fillId="0" borderId="1"/>
    <xf numFmtId="0" fontId="21" fillId="0" borderId="1"/>
  </cellStyleXfs>
  <cellXfs count="167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0" fontId="6" fillId="5" borderId="5" xfId="6" applyFont="1" applyFill="1" applyBorder="1">
      <alignment vertical="top" wrapText="1"/>
    </xf>
    <xf numFmtId="1" fontId="6" fillId="5" borderId="2" xfId="7" applyNumberFormat="1" applyFont="1" applyFill="1" applyBorder="1" applyProtection="1">
      <alignment horizontal="center" vertical="top" shrinkToFit="1"/>
    </xf>
    <xf numFmtId="0" fontId="6" fillId="5" borderId="5" xfId="6" applyNumberFormat="1" applyFont="1" applyFill="1" applyBorder="1" applyProtection="1">
      <alignment vertical="top" wrapText="1"/>
    </xf>
    <xf numFmtId="0" fontId="6" fillId="5" borderId="10" xfId="6" applyNumberFormat="1" applyFont="1" applyFill="1" applyBorder="1" applyProtection="1">
      <alignment vertical="top" wrapText="1"/>
    </xf>
    <xf numFmtId="1" fontId="6" fillId="5" borderId="11" xfId="7" applyNumberFormat="1" applyFont="1" applyFill="1" applyBorder="1" applyProtection="1">
      <alignment horizontal="center" vertical="top" shrinkToFit="1"/>
    </xf>
    <xf numFmtId="1" fontId="6" fillId="5" borderId="8" xfId="7" applyNumberFormat="1" applyFont="1" applyFill="1" applyBorder="1" applyProtection="1">
      <alignment horizontal="center" vertical="top" shrinkToFit="1"/>
    </xf>
    <xf numFmtId="0" fontId="10" fillId="5" borderId="12" xfId="6" applyNumberFormat="1" applyFont="1" applyFill="1" applyBorder="1" applyProtection="1">
      <alignment vertical="top" wrapText="1"/>
    </xf>
    <xf numFmtId="1" fontId="8" fillId="5" borderId="13" xfId="7" applyNumberFormat="1" applyFont="1" applyFill="1" applyBorder="1" applyProtection="1">
      <alignment horizontal="center" vertical="top" shrinkToFit="1"/>
    </xf>
    <xf numFmtId="0" fontId="8" fillId="5" borderId="6" xfId="5" applyFont="1" applyFill="1" applyBorder="1">
      <alignment horizontal="center" vertical="center" wrapText="1"/>
    </xf>
    <xf numFmtId="0" fontId="8" fillId="5" borderId="15" xfId="5" applyFont="1" applyFill="1" applyBorder="1">
      <alignment horizontal="center" vertical="center" wrapText="1"/>
    </xf>
    <xf numFmtId="0" fontId="6" fillId="5" borderId="8" xfId="6" applyNumberFormat="1" applyFont="1" applyFill="1" applyBorder="1" applyProtection="1">
      <alignment vertical="top" wrapText="1"/>
    </xf>
    <xf numFmtId="0" fontId="8" fillId="5" borderId="12" xfId="6" applyNumberFormat="1" applyFont="1" applyFill="1" applyBorder="1" applyProtection="1">
      <alignment vertical="top" wrapText="1"/>
    </xf>
    <xf numFmtId="0" fontId="6" fillId="5" borderId="7" xfId="6" applyNumberFormat="1" applyFont="1" applyFill="1" applyBorder="1" applyProtection="1">
      <alignment vertical="top" wrapText="1"/>
    </xf>
    <xf numFmtId="1" fontId="6" fillId="5" borderId="7" xfId="7" applyNumberFormat="1" applyFont="1" applyFill="1" applyBorder="1" applyProtection="1">
      <alignment horizontal="center" vertical="top" shrinkToFit="1"/>
    </xf>
    <xf numFmtId="0" fontId="6" fillId="5" borderId="19" xfId="6" applyNumberFormat="1" applyFont="1" applyFill="1" applyBorder="1" applyProtection="1">
      <alignment vertical="top" wrapText="1"/>
    </xf>
    <xf numFmtId="0" fontId="6" fillId="5" borderId="20" xfId="6" applyNumberFormat="1" applyFont="1" applyFill="1" applyBorder="1" applyProtection="1">
      <alignment vertical="top" wrapText="1"/>
    </xf>
    <xf numFmtId="0" fontId="10" fillId="5" borderId="16" xfId="6" applyNumberFormat="1" applyFont="1" applyFill="1" applyBorder="1" applyProtection="1">
      <alignment vertical="top" wrapText="1"/>
    </xf>
    <xf numFmtId="1" fontId="8" fillId="5" borderId="21" xfId="7" applyNumberFormat="1" applyFont="1" applyFill="1" applyBorder="1" applyProtection="1">
      <alignment horizontal="center" vertical="top" shrinkToFit="1"/>
    </xf>
    <xf numFmtId="49" fontId="10" fillId="5" borderId="12" xfId="6" applyNumberFormat="1" applyFont="1" applyFill="1" applyBorder="1">
      <alignment vertical="top" wrapText="1"/>
    </xf>
    <xf numFmtId="0" fontId="10" fillId="5" borderId="12" xfId="6" applyFont="1" applyFill="1" applyBorder="1">
      <alignment vertical="top" wrapText="1"/>
    </xf>
    <xf numFmtId="0" fontId="6" fillId="5" borderId="4" xfId="6" applyNumberFormat="1" applyFont="1" applyFill="1" applyBorder="1" applyProtection="1">
      <alignment vertical="top" wrapText="1"/>
    </xf>
    <xf numFmtId="49" fontId="6" fillId="5" borderId="2" xfId="7" applyNumberFormat="1" applyFont="1" applyFill="1">
      <alignment horizontal="center" vertical="top" shrinkToFit="1"/>
    </xf>
    <xf numFmtId="0" fontId="6" fillId="5" borderId="0" xfId="0" applyFont="1" applyFill="1" applyAlignment="1">
      <alignment wrapText="1"/>
    </xf>
    <xf numFmtId="0" fontId="6" fillId="5" borderId="4" xfId="6" applyFont="1" applyFill="1" applyBorder="1">
      <alignment vertical="top" wrapText="1"/>
    </xf>
    <xf numFmtId="49" fontId="6" fillId="5" borderId="4" xfId="7" applyNumberFormat="1" applyFont="1" applyFill="1" applyBorder="1">
      <alignment horizontal="center" vertical="top" shrinkToFit="1"/>
    </xf>
    <xf numFmtId="1" fontId="6" fillId="5" borderId="25" xfId="7" applyNumberFormat="1" applyFont="1" applyFill="1" applyBorder="1" applyProtection="1">
      <alignment horizontal="center" vertical="top" shrinkToFit="1"/>
    </xf>
    <xf numFmtId="0" fontId="6" fillId="5" borderId="19" xfId="6" applyFont="1" applyFill="1" applyBorder="1">
      <alignment vertical="top" wrapText="1"/>
    </xf>
    <xf numFmtId="49" fontId="6" fillId="5" borderId="7" xfId="7" applyNumberFormat="1" applyFont="1" applyFill="1" applyBorder="1">
      <alignment horizontal="center" vertical="top" shrinkToFit="1"/>
    </xf>
    <xf numFmtId="0" fontId="6" fillId="5" borderId="1" xfId="1" applyNumberFormat="1" applyFont="1" applyFill="1" applyAlignment="1" applyProtection="1">
      <alignment wrapText="1"/>
    </xf>
    <xf numFmtId="0" fontId="6" fillId="5" borderId="1" xfId="4" applyNumberFormat="1" applyFont="1" applyFill="1" applyAlignment="1" applyProtection="1">
      <alignment horizontal="right"/>
    </xf>
    <xf numFmtId="0" fontId="6" fillId="5" borderId="1" xfId="4" applyFont="1" applyFill="1" applyAlignment="1">
      <alignment horizontal="right"/>
    </xf>
    <xf numFmtId="0" fontId="12" fillId="5" borderId="1" xfId="0" applyFont="1" applyFill="1" applyBorder="1"/>
    <xf numFmtId="49" fontId="6" fillId="5" borderId="2" xfId="7" applyNumberFormat="1" applyFont="1" applyFill="1" applyBorder="1" applyProtection="1">
      <alignment horizontal="center" vertical="top" shrinkToFit="1"/>
    </xf>
    <xf numFmtId="1" fontId="8" fillId="5" borderId="26" xfId="7" applyNumberFormat="1" applyFont="1" applyFill="1" applyBorder="1" applyProtection="1">
      <alignment horizontal="center" vertical="top" shrinkToFit="1"/>
    </xf>
    <xf numFmtId="49" fontId="6" fillId="5" borderId="27" xfId="7" applyNumberFormat="1" applyFont="1" applyFill="1" applyBorder="1">
      <alignment horizontal="center" vertical="top" shrinkToFit="1"/>
    </xf>
    <xf numFmtId="0" fontId="7" fillId="0" borderId="0" xfId="0" applyFont="1" applyFill="1" applyProtection="1">
      <protection locked="0"/>
    </xf>
    <xf numFmtId="0" fontId="6" fillId="5" borderId="29" xfId="6" applyNumberFormat="1" applyFont="1" applyFill="1" applyBorder="1" applyProtection="1">
      <alignment vertical="top" wrapText="1"/>
    </xf>
    <xf numFmtId="49" fontId="6" fillId="5" borderId="4" xfId="7" applyNumberFormat="1" applyFont="1" applyFill="1" applyBorder="1" applyProtection="1">
      <alignment horizontal="center" vertical="top" shrinkToFit="1"/>
    </xf>
    <xf numFmtId="0" fontId="6" fillId="5" borderId="28" xfId="6" applyNumberFormat="1" applyFont="1" applyFill="1" applyBorder="1" applyProtection="1">
      <alignment vertical="top" wrapText="1"/>
    </xf>
    <xf numFmtId="11" fontId="20" fillId="5" borderId="4" xfId="0" quotePrefix="1" applyNumberFormat="1" applyFont="1" applyFill="1" applyBorder="1" applyAlignment="1">
      <alignment vertical="top" wrapText="1"/>
    </xf>
    <xf numFmtId="49" fontId="9" fillId="5" borderId="4" xfId="0" quotePrefix="1" applyNumberFormat="1" applyFont="1" applyFill="1" applyBorder="1" applyAlignment="1">
      <alignment horizontal="center" vertical="top" wrapText="1"/>
    </xf>
    <xf numFmtId="1" fontId="6" fillId="5" borderId="2" xfId="7" applyFont="1" applyFill="1">
      <alignment horizontal="center" vertical="top" shrinkToFit="1"/>
    </xf>
    <xf numFmtId="49" fontId="22" fillId="5" borderId="4" xfId="27" applyNumberFormat="1" applyFont="1" applyFill="1" applyBorder="1" applyAlignment="1">
      <alignment horizontal="center" vertical="top" wrapText="1"/>
    </xf>
    <xf numFmtId="0" fontId="6" fillId="5" borderId="30" xfId="6" applyNumberFormat="1" applyFont="1" applyFill="1" applyBorder="1" applyProtection="1">
      <alignment vertical="top" wrapText="1"/>
    </xf>
    <xf numFmtId="0" fontId="12" fillId="5" borderId="1" xfId="0" applyFont="1" applyFill="1" applyBorder="1" applyAlignment="1">
      <alignment horizontal="left"/>
    </xf>
    <xf numFmtId="0" fontId="6" fillId="5" borderId="5" xfId="23" applyNumberFormat="1" applyFont="1" applyFill="1" applyBorder="1" applyAlignment="1">
      <alignment vertical="top" wrapText="1"/>
    </xf>
    <xf numFmtId="1" fontId="6" fillId="5" borderId="2" xfId="10" applyNumberFormat="1" applyFont="1" applyFill="1" applyBorder="1" applyAlignment="1">
      <alignment horizontal="center" vertical="top" shrinkToFit="1"/>
    </xf>
    <xf numFmtId="1" fontId="6" fillId="5" borderId="22" xfId="10" applyNumberFormat="1" applyFont="1" applyFill="1" applyBorder="1" applyAlignment="1">
      <alignment horizontal="center" vertical="top" shrinkToFit="1"/>
    </xf>
    <xf numFmtId="0" fontId="6" fillId="5" borderId="19" xfId="23" applyNumberFormat="1" applyFont="1" applyFill="1" applyBorder="1" applyAlignment="1">
      <alignment vertical="top" wrapText="1"/>
    </xf>
    <xf numFmtId="0" fontId="6" fillId="5" borderId="24" xfId="6" applyFont="1" applyFill="1" applyBorder="1">
      <alignment vertical="top" wrapText="1"/>
    </xf>
    <xf numFmtId="49" fontId="6" fillId="5" borderId="25" xfId="7" applyNumberFormat="1" applyFont="1" applyFill="1" applyBorder="1">
      <alignment horizontal="center" vertical="top" shrinkToFit="1"/>
    </xf>
    <xf numFmtId="49" fontId="6" fillId="5" borderId="31" xfId="7" applyNumberFormat="1" applyFont="1" applyFill="1" applyBorder="1">
      <alignment horizontal="center" vertical="top" shrinkToFit="1"/>
    </xf>
    <xf numFmtId="0" fontId="8" fillId="5" borderId="5" xfId="6" applyFont="1" applyFill="1" applyBorder="1">
      <alignment vertical="top" wrapText="1"/>
    </xf>
    <xf numFmtId="1" fontId="8" fillId="5" borderId="2" xfId="7" applyFont="1" applyFill="1">
      <alignment horizontal="center" vertical="top" shrinkToFit="1"/>
    </xf>
    <xf numFmtId="11" fontId="9" fillId="5" borderId="14" xfId="0" applyNumberFormat="1" applyFont="1" applyFill="1" applyBorder="1" applyAlignment="1">
      <alignment vertical="top" wrapText="1"/>
    </xf>
    <xf numFmtId="11" fontId="9" fillId="5" borderId="9" xfId="0" applyNumberFormat="1" applyFont="1" applyFill="1" applyBorder="1" applyAlignment="1">
      <alignment vertical="top" wrapText="1"/>
    </xf>
    <xf numFmtId="49" fontId="11" fillId="5" borderId="16" xfId="0" applyNumberFormat="1" applyFont="1" applyFill="1" applyBorder="1" applyAlignment="1">
      <alignment wrapText="1"/>
    </xf>
    <xf numFmtId="11" fontId="19" fillId="5" borderId="4" xfId="26" applyNumberFormat="1" applyFont="1" applyFill="1" applyBorder="1" applyAlignment="1">
      <alignment vertical="top" wrapText="1"/>
    </xf>
    <xf numFmtId="0" fontId="6" fillId="5" borderId="2" xfId="23" applyNumberFormat="1" applyFont="1" applyFill="1" applyAlignment="1">
      <alignment vertical="top" wrapText="1"/>
    </xf>
    <xf numFmtId="1" fontId="6" fillId="5" borderId="3" xfId="10" applyNumberFormat="1" applyFont="1" applyFill="1" applyAlignment="1">
      <alignment horizontal="center" vertical="top" shrinkToFit="1"/>
    </xf>
    <xf numFmtId="1" fontId="6" fillId="5" borderId="4" xfId="10" applyNumberFormat="1" applyFont="1" applyFill="1" applyBorder="1" applyAlignment="1">
      <alignment horizontal="center" vertical="top" shrinkToFit="1"/>
    </xf>
    <xf numFmtId="0" fontId="10" fillId="5" borderId="32" xfId="6" applyNumberFormat="1" applyFont="1" applyFill="1" applyBorder="1" applyProtection="1">
      <alignment vertical="top" wrapText="1"/>
    </xf>
    <xf numFmtId="49" fontId="6" fillId="5" borderId="20" xfId="6" applyNumberFormat="1" applyFont="1" applyFill="1" applyBorder="1" applyAlignment="1">
      <alignment vertical="center" wrapText="1"/>
    </xf>
    <xf numFmtId="49" fontId="6" fillId="5" borderId="8" xfId="7" applyNumberFormat="1" applyFont="1" applyFill="1" applyBorder="1">
      <alignment horizontal="center" vertical="top" shrinkToFit="1"/>
    </xf>
    <xf numFmtId="0" fontId="6" fillId="5" borderId="22" xfId="23" applyNumberFormat="1" applyFont="1" applyFill="1" applyBorder="1" applyAlignment="1">
      <alignment vertical="top" wrapText="1"/>
    </xf>
    <xf numFmtId="1" fontId="6" fillId="6" borderId="2" xfId="7" applyFont="1" applyFill="1">
      <alignment horizontal="center" vertical="top" shrinkToFit="1"/>
    </xf>
    <xf numFmtId="1" fontId="6" fillId="6" borderId="7" xfId="7" applyFont="1" applyFill="1" applyBorder="1">
      <alignment horizontal="center" vertical="top" shrinkToFit="1"/>
    </xf>
    <xf numFmtId="49" fontId="22" fillId="6" borderId="4" xfId="0" applyNumberFormat="1" applyFont="1" applyFill="1" applyBorder="1" applyAlignment="1">
      <alignment horizontal="center" vertical="top"/>
    </xf>
    <xf numFmtId="0" fontId="19" fillId="0" borderId="1" xfId="28" applyFont="1" applyAlignment="1">
      <alignment horizontal="left" vertical="top" wrapText="1"/>
    </xf>
    <xf numFmtId="49" fontId="19" fillId="6" borderId="4" xfId="0" applyNumberFormat="1" applyFont="1" applyFill="1" applyBorder="1" applyAlignment="1">
      <alignment horizontal="center" vertical="top"/>
    </xf>
    <xf numFmtId="1" fontId="6" fillId="6" borderId="2" xfId="7" applyNumberFormat="1" applyFont="1" applyFill="1" applyProtection="1">
      <alignment horizontal="center" vertical="top" shrinkToFit="1"/>
    </xf>
    <xf numFmtId="2" fontId="13" fillId="5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/>
    <xf numFmtId="2" fontId="12" fillId="5" borderId="1" xfId="0" applyNumberFormat="1" applyFont="1" applyFill="1" applyBorder="1" applyAlignment="1">
      <alignment horizontal="left"/>
    </xf>
    <xf numFmtId="2" fontId="15" fillId="5" borderId="0" xfId="0" applyNumberFormat="1" applyFont="1" applyFill="1" applyAlignment="1">
      <alignment horizontal="center" vertical="center"/>
    </xf>
    <xf numFmtId="2" fontId="6" fillId="5" borderId="1" xfId="4" applyNumberFormat="1" applyFont="1" applyFill="1" applyAlignment="1">
      <alignment horizontal="right"/>
    </xf>
    <xf numFmtId="2" fontId="7" fillId="5" borderId="0" xfId="0" applyNumberFormat="1" applyFont="1" applyFill="1" applyProtection="1">
      <protection locked="0"/>
    </xf>
    <xf numFmtId="49" fontId="6" fillId="6" borderId="4" xfId="7" applyNumberFormat="1" applyFont="1" applyFill="1" applyBorder="1">
      <alignment horizontal="center" vertical="top" shrinkToFit="1"/>
    </xf>
    <xf numFmtId="1" fontId="6" fillId="5" borderId="22" xfId="7" applyNumberFormat="1" applyFont="1" applyFill="1" applyBorder="1" applyProtection="1">
      <alignment horizontal="center" vertical="top" shrinkToFit="1"/>
    </xf>
    <xf numFmtId="1" fontId="6" fillId="5" borderId="4" xfId="7" applyNumberFormat="1" applyFont="1" applyFill="1" applyBorder="1" applyProtection="1">
      <alignment horizontal="center" vertical="top" shrinkToFit="1"/>
    </xf>
    <xf numFmtId="0" fontId="19" fillId="5" borderId="0" xfId="0" applyFont="1" applyFill="1" applyAlignment="1">
      <alignment wrapText="1"/>
    </xf>
    <xf numFmtId="49" fontId="8" fillId="5" borderId="2" xfId="7" applyNumberFormat="1" applyFont="1" applyFill="1">
      <alignment horizontal="center" vertical="top" shrinkToFit="1"/>
    </xf>
    <xf numFmtId="11" fontId="9" fillId="6" borderId="4" xfId="0" applyNumberFormat="1" applyFont="1" applyFill="1" applyBorder="1" applyAlignment="1">
      <alignment vertical="top" wrapText="1"/>
    </xf>
    <xf numFmtId="11" fontId="9" fillId="6" borderId="33" xfId="0" quotePrefix="1" applyNumberFormat="1" applyFont="1" applyFill="1" applyBorder="1" applyAlignment="1">
      <alignment horizontal="left" vertical="top" wrapText="1"/>
    </xf>
    <xf numFmtId="11" fontId="9" fillId="5" borderId="33" xfId="0" quotePrefix="1" applyNumberFormat="1" applyFont="1" applyFill="1" applyBorder="1" applyAlignment="1">
      <alignment horizontal="left" vertical="top" wrapText="1"/>
    </xf>
    <xf numFmtId="49" fontId="9" fillId="6" borderId="4" xfId="0" applyNumberFormat="1" applyFont="1" applyFill="1" applyBorder="1" applyAlignment="1">
      <alignment horizontal="center" vertical="top"/>
    </xf>
    <xf numFmtId="11" fontId="22" fillId="6" borderId="4" xfId="0" quotePrefix="1" applyNumberFormat="1" applyFont="1" applyFill="1" applyBorder="1" applyAlignment="1">
      <alignment vertical="top" wrapText="1"/>
    </xf>
    <xf numFmtId="49" fontId="6" fillId="6" borderId="2" xfId="7" applyNumberFormat="1" applyFont="1" applyFill="1">
      <alignment horizontal="center" vertical="top" shrinkToFit="1"/>
    </xf>
    <xf numFmtId="0" fontId="23" fillId="0" borderId="34" xfId="0" applyFont="1" applyBorder="1"/>
    <xf numFmtId="1" fontId="8" fillId="5" borderId="35" xfId="7" applyNumberFormat="1" applyFont="1" applyFill="1" applyBorder="1" applyProtection="1">
      <alignment horizontal="center" vertical="top" shrinkToFit="1"/>
    </xf>
    <xf numFmtId="49" fontId="8" fillId="5" borderId="35" xfId="7" applyNumberFormat="1" applyFont="1" applyFill="1" applyBorder="1" applyProtection="1">
      <alignment horizontal="center" vertical="top" shrinkToFit="1"/>
    </xf>
    <xf numFmtId="2" fontId="8" fillId="5" borderId="15" xfId="5" applyNumberFormat="1" applyFont="1" applyFill="1" applyBorder="1">
      <alignment horizontal="center" vertical="center" wrapText="1"/>
    </xf>
    <xf numFmtId="2" fontId="8" fillId="5" borderId="17" xfId="8" applyNumberFormat="1" applyFont="1" applyFill="1" applyBorder="1" applyProtection="1">
      <alignment horizontal="right" vertical="top" shrinkToFit="1"/>
    </xf>
    <xf numFmtId="2" fontId="6" fillId="5" borderId="23" xfId="8" applyNumberFormat="1" applyFont="1" applyFill="1" applyBorder="1" applyProtection="1">
      <alignment horizontal="right" vertical="top" shrinkToFit="1"/>
    </xf>
    <xf numFmtId="2" fontId="6" fillId="5" borderId="22" xfId="8" applyNumberFormat="1" applyFont="1" applyFill="1" applyBorder="1" applyProtection="1">
      <alignment horizontal="right" vertical="top" shrinkToFit="1"/>
    </xf>
    <xf numFmtId="2" fontId="6" fillId="5" borderId="22" xfId="25" applyNumberFormat="1" applyFont="1" applyFill="1" applyBorder="1">
      <alignment horizontal="right" vertical="top" shrinkToFit="1"/>
    </xf>
    <xf numFmtId="2" fontId="8" fillId="5" borderId="22" xfId="25" applyNumberFormat="1" applyFont="1" applyFill="1" applyBorder="1">
      <alignment horizontal="right" vertical="top" shrinkToFit="1"/>
    </xf>
    <xf numFmtId="2" fontId="6" fillId="5" borderId="36" xfId="8" applyNumberFormat="1" applyFont="1" applyFill="1" applyBorder="1" applyProtection="1">
      <alignment horizontal="right" vertical="top" shrinkToFit="1"/>
    </xf>
    <xf numFmtId="2" fontId="6" fillId="5" borderId="31" xfId="8" applyNumberFormat="1" applyFont="1" applyFill="1" applyBorder="1" applyProtection="1">
      <alignment horizontal="right" vertical="top" shrinkToFit="1"/>
    </xf>
    <xf numFmtId="2" fontId="6" fillId="5" borderId="37" xfId="25" applyNumberFormat="1" applyFont="1" applyFill="1" applyBorder="1">
      <alignment horizontal="right" vertical="top" shrinkToFit="1"/>
    </xf>
    <xf numFmtId="2" fontId="6" fillId="5" borderId="38" xfId="25" applyNumberFormat="1" applyFont="1" applyFill="1" applyBorder="1">
      <alignment horizontal="right" vertical="top" shrinkToFit="1"/>
    </xf>
    <xf numFmtId="2" fontId="6" fillId="5" borderId="37" xfId="8" applyNumberFormat="1" applyFont="1" applyFill="1" applyBorder="1" applyProtection="1">
      <alignment horizontal="right" vertical="top" shrinkToFit="1"/>
    </xf>
    <xf numFmtId="2" fontId="8" fillId="5" borderId="41" xfId="8" applyNumberFormat="1" applyFont="1" applyFill="1" applyBorder="1" applyProtection="1">
      <alignment horizontal="right" vertical="top" shrinkToFit="1"/>
    </xf>
    <xf numFmtId="2" fontId="6" fillId="5" borderId="42" xfId="8" applyNumberFormat="1" applyFont="1" applyFill="1" applyBorder="1" applyProtection="1">
      <alignment horizontal="right" vertical="top" shrinkToFit="1"/>
    </xf>
    <xf numFmtId="2" fontId="8" fillId="5" borderId="40" xfId="8" applyNumberFormat="1" applyFont="1" applyFill="1" applyBorder="1" applyProtection="1">
      <alignment horizontal="right" vertical="top" shrinkToFit="1"/>
    </xf>
    <xf numFmtId="2" fontId="6" fillId="5" borderId="43" xfId="8" applyNumberFormat="1" applyFont="1" applyFill="1" applyBorder="1" applyProtection="1">
      <alignment horizontal="right" vertical="top" shrinkToFit="1"/>
    </xf>
    <xf numFmtId="2" fontId="6" fillId="5" borderId="23" xfId="25" applyNumberFormat="1" applyFont="1" applyFill="1" applyBorder="1">
      <alignment horizontal="right" vertical="top" shrinkToFit="1"/>
    </xf>
    <xf numFmtId="2" fontId="6" fillId="5" borderId="31" xfId="25" applyNumberFormat="1" applyFont="1" applyFill="1" applyBorder="1">
      <alignment horizontal="right" vertical="top" shrinkToFit="1"/>
    </xf>
    <xf numFmtId="2" fontId="6" fillId="5" borderId="43" xfId="25" applyNumberFormat="1" applyFont="1" applyFill="1" applyBorder="1">
      <alignment horizontal="right" vertical="top" shrinkToFit="1"/>
    </xf>
    <xf numFmtId="2" fontId="8" fillId="5" borderId="18" xfId="11" applyNumberFormat="1" applyFont="1" applyFill="1" applyBorder="1" applyAlignment="1" applyProtection="1">
      <alignment horizontal="right" vertical="center" shrinkToFit="1"/>
    </xf>
    <xf numFmtId="0" fontId="6" fillId="5" borderId="4" xfId="2" applyNumberFormat="1" applyFont="1" applyFill="1" applyBorder="1" applyProtection="1"/>
    <xf numFmtId="164" fontId="6" fillId="5" borderId="4" xfId="8" applyNumberFormat="1" applyFont="1" applyFill="1" applyBorder="1" applyProtection="1">
      <alignment horizontal="right" vertical="top" shrinkToFit="1"/>
    </xf>
    <xf numFmtId="0" fontId="6" fillId="5" borderId="24" xfId="2" applyNumberFormat="1" applyFont="1" applyFill="1" applyBorder="1" applyProtection="1"/>
    <xf numFmtId="2" fontId="6" fillId="5" borderId="4" xfId="8" applyNumberFormat="1" applyFont="1" applyFill="1" applyBorder="1" applyProtection="1">
      <alignment horizontal="right" vertical="top" shrinkToFit="1"/>
    </xf>
    <xf numFmtId="0" fontId="6" fillId="5" borderId="20" xfId="6" applyFont="1" applyFill="1" applyBorder="1">
      <alignment vertical="top" wrapText="1"/>
    </xf>
    <xf numFmtId="2" fontId="6" fillId="5" borderId="33" xfId="8" applyNumberFormat="1" applyFont="1" applyFill="1" applyBorder="1" applyProtection="1">
      <alignment horizontal="right" vertical="top" shrinkToFit="1"/>
    </xf>
    <xf numFmtId="2" fontId="8" fillId="5" borderId="44" xfId="8" applyNumberFormat="1" applyFont="1" applyFill="1" applyBorder="1" applyProtection="1">
      <alignment horizontal="right" vertical="top" shrinkToFit="1"/>
    </xf>
    <xf numFmtId="0" fontId="6" fillId="5" borderId="24" xfId="2" applyNumberFormat="1" applyFont="1" applyFill="1" applyBorder="1" applyAlignment="1" applyProtection="1">
      <alignment vertical="top"/>
    </xf>
    <xf numFmtId="2" fontId="6" fillId="5" borderId="4" xfId="2" applyNumberFormat="1" applyFont="1" applyFill="1" applyBorder="1" applyAlignment="1" applyProtection="1">
      <alignment vertical="top"/>
    </xf>
    <xf numFmtId="2" fontId="8" fillId="5" borderId="45" xfId="8" applyNumberFormat="1" applyFont="1" applyFill="1" applyBorder="1" applyProtection="1">
      <alignment horizontal="right" vertical="top" shrinkToFit="1"/>
    </xf>
    <xf numFmtId="49" fontId="6" fillId="5" borderId="19" xfId="6" applyNumberFormat="1" applyFont="1" applyFill="1" applyBorder="1">
      <alignment vertical="top" wrapText="1"/>
    </xf>
    <xf numFmtId="1" fontId="8" fillId="5" borderId="17" xfId="7" applyNumberFormat="1" applyFont="1" applyFill="1" applyBorder="1" applyProtection="1">
      <alignment horizontal="center" vertical="top" shrinkToFit="1"/>
    </xf>
    <xf numFmtId="2" fontId="6" fillId="5" borderId="46" xfId="8" applyNumberFormat="1" applyFont="1" applyFill="1" applyBorder="1" applyProtection="1">
      <alignment horizontal="right" vertical="top" shrinkToFit="1"/>
    </xf>
    <xf numFmtId="0" fontId="6" fillId="5" borderId="33" xfId="2" applyNumberFormat="1" applyFont="1" applyFill="1" applyBorder="1" applyProtection="1"/>
    <xf numFmtId="49" fontId="6" fillId="6" borderId="7" xfId="7" applyNumberFormat="1" applyFont="1" applyFill="1" applyBorder="1">
      <alignment horizontal="center" vertical="top" shrinkToFit="1"/>
    </xf>
    <xf numFmtId="1" fontId="6" fillId="5" borderId="23" xfId="7" applyNumberFormat="1" applyFont="1" applyFill="1" applyBorder="1" applyProtection="1">
      <alignment horizontal="center" vertical="top" shrinkToFit="1"/>
    </xf>
    <xf numFmtId="2" fontId="8" fillId="5" borderId="21" xfId="8" applyNumberFormat="1" applyFont="1" applyFill="1" applyBorder="1" applyProtection="1">
      <alignment horizontal="right" vertical="top" shrinkToFit="1"/>
    </xf>
    <xf numFmtId="2" fontId="6" fillId="5" borderId="24" xfId="8" applyNumberFormat="1" applyFont="1" applyFill="1" applyBorder="1" applyProtection="1">
      <alignment horizontal="right" vertical="top" shrinkToFit="1"/>
    </xf>
    <xf numFmtId="1" fontId="6" fillId="5" borderId="22" xfId="7" applyFont="1" applyFill="1" applyBorder="1">
      <alignment horizontal="center" vertical="top" shrinkToFit="1"/>
    </xf>
    <xf numFmtId="1" fontId="6" fillId="5" borderId="31" xfId="7" applyNumberFormat="1" applyFont="1" applyFill="1" applyBorder="1" applyProtection="1">
      <alignment horizontal="center" vertical="top" shrinkToFit="1"/>
    </xf>
    <xf numFmtId="49" fontId="6" fillId="5" borderId="22" xfId="7" applyNumberFormat="1" applyFont="1" applyFill="1" applyBorder="1">
      <alignment horizontal="center" vertical="top" shrinkToFit="1"/>
    </xf>
    <xf numFmtId="2" fontId="6" fillId="5" borderId="4" xfId="25" applyNumberFormat="1" applyFont="1" applyFill="1" applyBorder="1">
      <alignment horizontal="right" vertical="top" shrinkToFit="1"/>
    </xf>
    <xf numFmtId="2" fontId="6" fillId="6" borderId="4" xfId="25" applyNumberFormat="1" applyFont="1" applyFill="1" applyBorder="1">
      <alignment horizontal="right" vertical="top" shrinkToFit="1"/>
    </xf>
    <xf numFmtId="1" fontId="6" fillId="5" borderId="7" xfId="7" applyFont="1" applyFill="1" applyBorder="1">
      <alignment horizontal="center" vertical="top" shrinkToFit="1"/>
    </xf>
    <xf numFmtId="1" fontId="8" fillId="5" borderId="39" xfId="7" applyNumberFormat="1" applyFont="1" applyFill="1" applyBorder="1" applyProtection="1">
      <alignment horizontal="center" vertical="top" shrinkToFit="1"/>
    </xf>
    <xf numFmtId="49" fontId="6" fillId="5" borderId="22" xfId="7" applyNumberFormat="1" applyFont="1" applyFill="1" applyBorder="1" applyProtection="1">
      <alignment horizontal="center" vertical="top" shrinkToFit="1"/>
    </xf>
    <xf numFmtId="0" fontId="7" fillId="0" borderId="1" xfId="0" applyFont="1" applyFill="1" applyBorder="1" applyProtection="1">
      <protection locked="0"/>
    </xf>
    <xf numFmtId="2" fontId="6" fillId="5" borderId="1" xfId="8" applyNumberFormat="1" applyFont="1" applyFill="1" applyBorder="1" applyProtection="1">
      <alignment horizontal="right" vertical="top" shrinkToFit="1"/>
    </xf>
    <xf numFmtId="1" fontId="6" fillId="5" borderId="37" xfId="7" applyNumberFormat="1" applyFont="1" applyFill="1" applyBorder="1" applyProtection="1">
      <alignment horizontal="center" vertical="top" shrinkToFit="1"/>
    </xf>
    <xf numFmtId="1" fontId="6" fillId="5" borderId="37" xfId="10" applyNumberFormat="1" applyFont="1" applyFill="1" applyBorder="1" applyAlignment="1">
      <alignment horizontal="center" vertical="top" shrinkToFit="1"/>
    </xf>
    <xf numFmtId="2" fontId="8" fillId="5" borderId="47" xfId="8" applyNumberFormat="1" applyFont="1" applyFill="1" applyBorder="1" applyProtection="1">
      <alignment horizontal="right" vertical="top" shrinkToFit="1"/>
    </xf>
    <xf numFmtId="1" fontId="6" fillId="5" borderId="36" xfId="7" applyNumberFormat="1" applyFont="1" applyFill="1" applyBorder="1" applyProtection="1">
      <alignment horizontal="center" vertical="top" shrinkToFit="1"/>
    </xf>
    <xf numFmtId="2" fontId="8" fillId="5" borderId="48" xfId="8" applyNumberFormat="1" applyFont="1" applyFill="1" applyBorder="1" applyProtection="1">
      <alignment horizontal="right" vertical="top" shrinkToFit="1"/>
    </xf>
    <xf numFmtId="0" fontId="6" fillId="5" borderId="22" xfId="6" applyNumberFormat="1" applyFont="1" applyFill="1" applyBorder="1" applyProtection="1">
      <alignment vertical="top" wrapText="1"/>
    </xf>
    <xf numFmtId="1" fontId="6" fillId="5" borderId="49" xfId="7" applyNumberFormat="1" applyFont="1" applyFill="1" applyBorder="1" applyProtection="1">
      <alignment horizontal="center" vertical="top" shrinkToFit="1"/>
    </xf>
    <xf numFmtId="1" fontId="6" fillId="5" borderId="50" xfId="7" applyNumberFormat="1" applyFont="1" applyFill="1" applyBorder="1" applyProtection="1">
      <alignment horizontal="center" vertical="top" shrinkToFit="1"/>
    </xf>
    <xf numFmtId="11" fontId="9" fillId="0" borderId="33" xfId="0" quotePrefix="1" applyNumberFormat="1" applyFont="1" applyBorder="1" applyAlignment="1">
      <alignment vertical="top" wrapText="1"/>
    </xf>
    <xf numFmtId="0" fontId="6" fillId="5" borderId="29" xfId="6" applyFont="1" applyFill="1" applyBorder="1">
      <alignment vertical="top" wrapText="1"/>
    </xf>
    <xf numFmtId="49" fontId="6" fillId="5" borderId="49" xfId="7" applyNumberFormat="1" applyFont="1" applyFill="1" applyBorder="1">
      <alignment horizontal="center" vertical="top" shrinkToFit="1"/>
    </xf>
    <xf numFmtId="1" fontId="6" fillId="5" borderId="24" xfId="7" applyFont="1" applyFill="1" applyBorder="1">
      <alignment horizontal="center" vertical="top" shrinkToFit="1"/>
    </xf>
    <xf numFmtId="1" fontId="6" fillId="5" borderId="4" xfId="7" applyFont="1" applyFill="1" applyBorder="1">
      <alignment horizontal="center" vertical="top" shrinkToFit="1"/>
    </xf>
    <xf numFmtId="2" fontId="6" fillId="5" borderId="4" xfId="2" applyNumberFormat="1" applyFont="1" applyFill="1" applyBorder="1" applyProtection="1"/>
    <xf numFmtId="11" fontId="9" fillId="6" borderId="4" xfId="0" quotePrefix="1" applyNumberFormat="1" applyFont="1" applyFill="1" applyBorder="1" applyAlignment="1">
      <alignment horizontal="left" vertical="top" wrapText="1"/>
    </xf>
    <xf numFmtId="11" fontId="9" fillId="0" borderId="4" xfId="0" quotePrefix="1" applyNumberFormat="1" applyFont="1" applyBorder="1" applyAlignment="1">
      <alignment horizontal="left" vertical="top" wrapText="1"/>
    </xf>
    <xf numFmtId="0" fontId="8" fillId="5" borderId="18" xfId="10" applyNumberFormat="1" applyFont="1" applyFill="1" applyBorder="1" applyAlignment="1" applyProtection="1">
      <alignment horizontal="right" vertical="center"/>
    </xf>
    <xf numFmtId="0" fontId="8" fillId="5" borderId="15" xfId="10" applyFont="1" applyFill="1" applyBorder="1" applyAlignment="1">
      <alignment horizontal="right" vertical="center"/>
    </xf>
    <xf numFmtId="0" fontId="12" fillId="5" borderId="1" xfId="0" applyFont="1" applyFill="1" applyBorder="1" applyAlignment="1">
      <alignment horizontal="left"/>
    </xf>
    <xf numFmtId="0" fontId="14" fillId="5" borderId="0" xfId="0" applyFont="1" applyFill="1" applyAlignment="1">
      <alignment horizontal="left"/>
    </xf>
    <xf numFmtId="0" fontId="16" fillId="5" borderId="0" xfId="0" applyFont="1" applyFill="1" applyAlignment="1">
      <alignment horizontal="center"/>
    </xf>
    <xf numFmtId="49" fontId="17" fillId="5" borderId="0" xfId="0" applyNumberFormat="1" applyFont="1" applyFill="1" applyAlignment="1">
      <alignment horizontal="center" wrapText="1"/>
    </xf>
    <xf numFmtId="2" fontId="8" fillId="5" borderId="6" xfId="5" applyNumberFormat="1" applyFont="1" applyFill="1" applyBorder="1">
      <alignment horizontal="center" vertical="center" wrapText="1"/>
    </xf>
    <xf numFmtId="2" fontId="8" fillId="5" borderId="6" xfId="8" applyNumberFormat="1" applyFont="1" applyFill="1" applyBorder="1" applyProtection="1">
      <alignment horizontal="right" vertical="top" shrinkToFit="1"/>
    </xf>
  </cellXfs>
  <cellStyles count="29">
    <cellStyle name="br" xfId="16" xr:uid="{00000000-0005-0000-0000-000000000000}"/>
    <cellStyle name="col" xfId="15" xr:uid="{00000000-0005-0000-0000-000001000000}"/>
    <cellStyle name="st26" xfId="25" xr:uid="{00000000-0005-0000-0000-000002000000}"/>
    <cellStyle name="style0" xfId="17" xr:uid="{00000000-0005-0000-0000-000003000000}"/>
    <cellStyle name="td" xfId="18" xr:uid="{00000000-0005-0000-0000-000004000000}"/>
    <cellStyle name="tr" xfId="14" xr:uid="{00000000-0005-0000-0000-000005000000}"/>
    <cellStyle name="xl21" xfId="19" xr:uid="{00000000-0005-0000-0000-000006000000}"/>
    <cellStyle name="xl22" xfId="5" xr:uid="{00000000-0005-0000-0000-000007000000}"/>
    <cellStyle name="xl23" xfId="2" xr:uid="{00000000-0005-0000-0000-000008000000}"/>
    <cellStyle name="xl24" xfId="1" xr:uid="{00000000-0005-0000-0000-000009000000}"/>
    <cellStyle name="xl25" xfId="10" xr:uid="{00000000-0005-0000-0000-00000A000000}"/>
    <cellStyle name="xl26" xfId="20" xr:uid="{00000000-0005-0000-0000-00000B000000}"/>
    <cellStyle name="xl27" xfId="11" xr:uid="{00000000-0005-0000-0000-00000C000000}"/>
    <cellStyle name="xl28" xfId="12" xr:uid="{00000000-0005-0000-0000-00000D000000}"/>
    <cellStyle name="xl29" xfId="3" xr:uid="{00000000-0005-0000-0000-00000E000000}"/>
    <cellStyle name="xl30" xfId="4" xr:uid="{00000000-0005-0000-0000-00000F000000}"/>
    <cellStyle name="xl31" xfId="13" xr:uid="{00000000-0005-0000-0000-000010000000}"/>
    <cellStyle name="xl32" xfId="6" xr:uid="{00000000-0005-0000-0000-000011000000}"/>
    <cellStyle name="xl33" xfId="21" xr:uid="{00000000-0005-0000-0000-000012000000}"/>
    <cellStyle name="xl34" xfId="7" xr:uid="{00000000-0005-0000-0000-000013000000}"/>
    <cellStyle name="xl35" xfId="22" xr:uid="{00000000-0005-0000-0000-000014000000}"/>
    <cellStyle name="xl36" xfId="8" xr:uid="{00000000-0005-0000-0000-000015000000}"/>
    <cellStyle name="xl37" xfId="23" xr:uid="{00000000-0005-0000-0000-000016000000}"/>
    <cellStyle name="xl38" xfId="24" xr:uid="{00000000-0005-0000-0000-000017000000}"/>
    <cellStyle name="xl39" xfId="9" xr:uid="{00000000-0005-0000-0000-000018000000}"/>
    <cellStyle name="Обычный" xfId="0" builtinId="0"/>
    <cellStyle name="Обычный 2" xfId="27" xr:uid="{C7655814-5B1F-471E-AD67-76E531C08875}"/>
    <cellStyle name="Обычный 3" xfId="28" xr:uid="{C3DADEA6-DFDC-479A-A4CA-FBCD5F7E1FE2}"/>
    <cellStyle name="Обычный 4" xfId="26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3"/>
  <sheetViews>
    <sheetView showGridLines="0" tabSelected="1" zoomScaleNormal="100" zoomScaleSheetLayoutView="100" workbookViewId="0">
      <pane ySplit="10" topLeftCell="A11" activePane="bottomLeft" state="frozen"/>
      <selection pane="bottomLeft" activeCell="H7" sqref="H7"/>
    </sheetView>
  </sheetViews>
  <sheetFormatPr defaultColWidth="9.140625" defaultRowHeight="15" outlineLevelRow="6" x14ac:dyDescent="0.25"/>
  <cols>
    <col min="1" max="1" width="56.140625" style="2" customWidth="1"/>
    <col min="2" max="2" width="10.7109375" style="2" customWidth="1"/>
    <col min="3" max="3" width="7.7109375" style="2" customWidth="1"/>
    <col min="4" max="4" width="11.7109375" style="81" customWidth="1"/>
    <col min="5" max="5" width="10.85546875" style="2" customWidth="1"/>
    <col min="6" max="16384" width="9.140625" style="2"/>
  </cols>
  <sheetData>
    <row r="1" spans="1:7" ht="15.75" x14ac:dyDescent="0.25">
      <c r="A1" s="33"/>
      <c r="B1" s="161" t="s">
        <v>358</v>
      </c>
      <c r="C1" s="161"/>
      <c r="D1" s="76"/>
      <c r="E1" s="1"/>
    </row>
    <row r="2" spans="1:7" ht="15.75" x14ac:dyDescent="0.25">
      <c r="A2" s="33"/>
      <c r="B2" s="36" t="s">
        <v>273</v>
      </c>
      <c r="C2" s="36"/>
      <c r="D2" s="77"/>
      <c r="E2" s="1"/>
    </row>
    <row r="3" spans="1:7" ht="15.75" x14ac:dyDescent="0.25">
      <c r="A3" s="33"/>
      <c r="B3" s="49" t="s">
        <v>274</v>
      </c>
      <c r="C3" s="49"/>
      <c r="D3" s="78"/>
      <c r="E3" s="1"/>
    </row>
    <row r="4" spans="1:7" ht="15.75" x14ac:dyDescent="0.25">
      <c r="A4" s="33"/>
      <c r="B4" s="161" t="s">
        <v>309</v>
      </c>
      <c r="C4" s="161"/>
      <c r="D4" s="161"/>
      <c r="E4" s="1"/>
    </row>
    <row r="5" spans="1:7" ht="15.75" x14ac:dyDescent="0.25">
      <c r="A5" s="33"/>
      <c r="B5" s="49" t="s">
        <v>310</v>
      </c>
      <c r="C5" s="49"/>
      <c r="D5" s="78"/>
      <c r="E5" s="1"/>
    </row>
    <row r="6" spans="1:7" x14ac:dyDescent="0.25">
      <c r="A6" s="33"/>
      <c r="B6" s="162" t="s">
        <v>311</v>
      </c>
      <c r="C6" s="162"/>
      <c r="D6" s="79"/>
      <c r="E6" s="1"/>
    </row>
    <row r="7" spans="1:7" ht="15.75" customHeight="1" x14ac:dyDescent="0.3">
      <c r="A7" s="163" t="s">
        <v>275</v>
      </c>
      <c r="B7" s="163"/>
      <c r="C7" s="163"/>
      <c r="D7" s="163"/>
      <c r="E7" s="1"/>
    </row>
    <row r="8" spans="1:7" ht="46.5" customHeight="1" x14ac:dyDescent="0.25">
      <c r="A8" s="164" t="s">
        <v>369</v>
      </c>
      <c r="B8" s="164"/>
      <c r="C8" s="164"/>
      <c r="D8" s="164"/>
      <c r="E8" s="1"/>
    </row>
    <row r="9" spans="1:7" ht="12" customHeight="1" thickBot="1" x14ac:dyDescent="0.3">
      <c r="A9" s="34"/>
      <c r="B9" s="35"/>
      <c r="C9" s="35"/>
      <c r="D9" s="80"/>
      <c r="E9" s="1"/>
    </row>
    <row r="10" spans="1:7" ht="27.75" customHeight="1" thickBot="1" x14ac:dyDescent="0.3">
      <c r="A10" s="13" t="s">
        <v>254</v>
      </c>
      <c r="B10" s="14" t="s">
        <v>0</v>
      </c>
      <c r="C10" s="13" t="s">
        <v>1</v>
      </c>
      <c r="D10" s="96" t="s">
        <v>370</v>
      </c>
      <c r="E10" s="165" t="s">
        <v>371</v>
      </c>
    </row>
    <row r="11" spans="1:7" ht="29.25" outlineLevel="1" thickBot="1" x14ac:dyDescent="0.3">
      <c r="A11" s="11" t="s">
        <v>257</v>
      </c>
      <c r="B11" s="12" t="s">
        <v>3</v>
      </c>
      <c r="C11" s="126" t="s">
        <v>2</v>
      </c>
      <c r="D11" s="166">
        <f>D14+D16+D18+D21+D29+D34+D36+D38+D43+D46+D48+D50+D54+D60+D65+D68+D71+D77+D79+D83+D86+D88+D90+D94+D97+D99+D102+D105+D107+D110+D114+D117+D119+D122</f>
        <v>505758.8</v>
      </c>
      <c r="E11" s="166">
        <f>E14+E16+E18+E21+E29+E34+E36+E38+E43+E46+E48+E50+E54+E60+E65+E68+E71+E77+E79+E83+E86+E88+E90+E94+E97+E99+E102+E105+E107+E110+E114+E117+E119+E122</f>
        <v>279240.19999999995</v>
      </c>
      <c r="F11" s="40"/>
      <c r="G11" s="40"/>
    </row>
    <row r="12" spans="1:7" outlineLevel="3" x14ac:dyDescent="0.25">
      <c r="A12" s="59" t="s">
        <v>247</v>
      </c>
      <c r="B12" s="10" t="s">
        <v>5</v>
      </c>
      <c r="C12" s="130" t="s">
        <v>2</v>
      </c>
      <c r="D12" s="120">
        <f>D13</f>
        <v>12742.099999999999</v>
      </c>
      <c r="E12" s="120">
        <f>E13</f>
        <v>12753.8</v>
      </c>
      <c r="F12" s="40"/>
      <c r="G12" s="40"/>
    </row>
    <row r="13" spans="1:7" outlineLevel="4" x14ac:dyDescent="0.25">
      <c r="A13" s="60" t="s">
        <v>248</v>
      </c>
      <c r="B13" s="6" t="s">
        <v>7</v>
      </c>
      <c r="C13" s="83" t="s">
        <v>2</v>
      </c>
      <c r="D13" s="118">
        <f>D14+D16+D18</f>
        <v>12742.099999999999</v>
      </c>
      <c r="E13" s="118">
        <f>E14+E16+E18</f>
        <v>12753.8</v>
      </c>
      <c r="F13" s="40"/>
      <c r="G13" s="40"/>
    </row>
    <row r="14" spans="1:7" ht="63.75" outlineLevel="5" x14ac:dyDescent="0.25">
      <c r="A14" s="7" t="s">
        <v>8</v>
      </c>
      <c r="B14" s="6" t="s">
        <v>9</v>
      </c>
      <c r="C14" s="83" t="s">
        <v>2</v>
      </c>
      <c r="D14" s="118">
        <f>D15</f>
        <v>546.79999999999995</v>
      </c>
      <c r="E14" s="118">
        <f>E15</f>
        <v>546.79999999999995</v>
      </c>
      <c r="F14" s="40"/>
      <c r="G14" s="40"/>
    </row>
    <row r="15" spans="1:7" ht="51" outlineLevel="6" x14ac:dyDescent="0.25">
      <c r="A15" s="7" t="s">
        <v>10</v>
      </c>
      <c r="B15" s="6" t="s">
        <v>9</v>
      </c>
      <c r="C15" s="83" t="s">
        <v>11</v>
      </c>
      <c r="D15" s="118">
        <v>546.79999999999995</v>
      </c>
      <c r="E15" s="118">
        <v>546.79999999999995</v>
      </c>
      <c r="F15" s="40"/>
      <c r="G15" s="40"/>
    </row>
    <row r="16" spans="1:7" ht="51" outlineLevel="5" x14ac:dyDescent="0.25">
      <c r="A16" s="7" t="s">
        <v>12</v>
      </c>
      <c r="B16" s="6" t="s">
        <v>13</v>
      </c>
      <c r="C16" s="6" t="s">
        <v>2</v>
      </c>
      <c r="D16" s="98">
        <f>D17</f>
        <v>946</v>
      </c>
      <c r="E16" s="120">
        <f>E17</f>
        <v>957.7</v>
      </c>
      <c r="F16" s="40"/>
      <c r="G16" s="40"/>
    </row>
    <row r="17" spans="1:7" ht="51" outlineLevel="6" x14ac:dyDescent="0.25">
      <c r="A17" s="7" t="s">
        <v>10</v>
      </c>
      <c r="B17" s="6" t="s">
        <v>13</v>
      </c>
      <c r="C17" s="6" t="s">
        <v>11</v>
      </c>
      <c r="D17" s="103">
        <v>946</v>
      </c>
      <c r="E17" s="118">
        <v>957.7</v>
      </c>
      <c r="F17" s="40"/>
      <c r="G17" s="40"/>
    </row>
    <row r="18" spans="1:7" ht="76.5" outlineLevel="5" x14ac:dyDescent="0.25">
      <c r="A18" s="7" t="s">
        <v>14</v>
      </c>
      <c r="B18" s="6" t="s">
        <v>15</v>
      </c>
      <c r="C18" s="83" t="s">
        <v>2</v>
      </c>
      <c r="D18" s="118">
        <f>D19</f>
        <v>11249.3</v>
      </c>
      <c r="E18" s="118">
        <f>E19</f>
        <v>11249.3</v>
      </c>
      <c r="F18" s="40"/>
      <c r="G18" s="40"/>
    </row>
    <row r="19" spans="1:7" ht="51" outlineLevel="6" x14ac:dyDescent="0.25">
      <c r="A19" s="7" t="s">
        <v>10</v>
      </c>
      <c r="B19" s="6" t="s">
        <v>15</v>
      </c>
      <c r="C19" s="83" t="s">
        <v>11</v>
      </c>
      <c r="D19" s="118">
        <v>11249.3</v>
      </c>
      <c r="E19" s="118">
        <v>11249.3</v>
      </c>
      <c r="F19" s="40"/>
      <c r="G19" s="40"/>
    </row>
    <row r="20" spans="1:7" ht="25.5" outlineLevel="2" x14ac:dyDescent="0.25">
      <c r="A20" s="5" t="s">
        <v>249</v>
      </c>
      <c r="B20" s="6" t="s">
        <v>16</v>
      </c>
      <c r="C20" s="83" t="s">
        <v>2</v>
      </c>
      <c r="D20" s="118">
        <f>D21+D29+D34+D36+D38+D26</f>
        <v>66494.3</v>
      </c>
      <c r="E20" s="118">
        <f>E21+E29+E34+E36+E38+E26</f>
        <v>65898.700000000012</v>
      </c>
      <c r="F20" s="40"/>
      <c r="G20" s="40"/>
    </row>
    <row r="21" spans="1:7" outlineLevel="5" x14ac:dyDescent="0.25">
      <c r="A21" s="7" t="s">
        <v>17</v>
      </c>
      <c r="B21" s="6" t="s">
        <v>18</v>
      </c>
      <c r="C21" s="83" t="s">
        <v>2</v>
      </c>
      <c r="D21" s="118">
        <f>D22+D23+D24+D25</f>
        <v>19964</v>
      </c>
      <c r="E21" s="118">
        <f>E22+E23+E24+E25</f>
        <v>19450.099999999999</v>
      </c>
      <c r="F21" s="40"/>
      <c r="G21" s="40"/>
    </row>
    <row r="22" spans="1:7" ht="51" outlineLevel="6" x14ac:dyDescent="0.25">
      <c r="A22" s="7" t="s">
        <v>10</v>
      </c>
      <c r="B22" s="6" t="s">
        <v>18</v>
      </c>
      <c r="C22" s="83" t="s">
        <v>11</v>
      </c>
      <c r="D22" s="118">
        <v>5734.3</v>
      </c>
      <c r="E22" s="118">
        <v>5002.5</v>
      </c>
      <c r="F22" s="40"/>
      <c r="G22" s="40"/>
    </row>
    <row r="23" spans="1:7" ht="25.5" outlineLevel="6" x14ac:dyDescent="0.25">
      <c r="A23" s="7" t="s">
        <v>19</v>
      </c>
      <c r="B23" s="6" t="s">
        <v>18</v>
      </c>
      <c r="C23" s="83" t="s">
        <v>20</v>
      </c>
      <c r="D23" s="118">
        <v>4493.8</v>
      </c>
      <c r="E23" s="118">
        <v>4727.3999999999996</v>
      </c>
      <c r="F23" s="40"/>
      <c r="G23" s="40"/>
    </row>
    <row r="24" spans="1:7" ht="25.5" outlineLevel="6" x14ac:dyDescent="0.25">
      <c r="A24" s="7" t="s">
        <v>21</v>
      </c>
      <c r="B24" s="6" t="s">
        <v>18</v>
      </c>
      <c r="C24" s="83" t="s">
        <v>22</v>
      </c>
      <c r="D24" s="118">
        <v>9713.2999999999993</v>
      </c>
      <c r="E24" s="118">
        <v>9697.6</v>
      </c>
      <c r="F24" s="40"/>
      <c r="G24" s="40"/>
    </row>
    <row r="25" spans="1:7" outlineLevel="6" x14ac:dyDescent="0.25">
      <c r="A25" s="7" t="s">
        <v>23</v>
      </c>
      <c r="B25" s="6" t="s">
        <v>18</v>
      </c>
      <c r="C25" s="83" t="s">
        <v>24</v>
      </c>
      <c r="D25" s="118">
        <v>22.6</v>
      </c>
      <c r="E25" s="118">
        <v>22.6</v>
      </c>
      <c r="F25" s="40"/>
      <c r="G25" s="40"/>
    </row>
    <row r="26" spans="1:7" ht="89.25" hidden="1" outlineLevel="6" x14ac:dyDescent="0.25">
      <c r="A26" s="7" t="s">
        <v>280</v>
      </c>
      <c r="B26" s="6" t="s">
        <v>279</v>
      </c>
      <c r="C26" s="140" t="s">
        <v>2</v>
      </c>
      <c r="D26" s="118">
        <f>D27+D28</f>
        <v>0</v>
      </c>
      <c r="E26" s="115"/>
      <c r="F26" s="40"/>
      <c r="G26" s="40"/>
    </row>
    <row r="27" spans="1:7" ht="25.5" hidden="1" outlineLevel="6" x14ac:dyDescent="0.25">
      <c r="A27" s="7" t="s">
        <v>19</v>
      </c>
      <c r="B27" s="6" t="s">
        <v>279</v>
      </c>
      <c r="C27" s="83">
        <v>200</v>
      </c>
      <c r="D27" s="118">
        <v>0</v>
      </c>
      <c r="E27" s="115"/>
      <c r="F27" s="40"/>
      <c r="G27" s="40"/>
    </row>
    <row r="28" spans="1:7" ht="25.5" hidden="1" outlineLevel="6" x14ac:dyDescent="0.25">
      <c r="A28" s="7" t="s">
        <v>21</v>
      </c>
      <c r="B28" s="6" t="s">
        <v>279</v>
      </c>
      <c r="C28" s="83">
        <v>600</v>
      </c>
      <c r="D28" s="118">
        <v>0</v>
      </c>
      <c r="E28" s="115"/>
      <c r="F28" s="40"/>
      <c r="G28" s="40"/>
    </row>
    <row r="29" spans="1:7" outlineLevel="5" x14ac:dyDescent="0.25">
      <c r="A29" s="7" t="s">
        <v>25</v>
      </c>
      <c r="B29" s="6" t="s">
        <v>26</v>
      </c>
      <c r="C29" s="83" t="s">
        <v>2</v>
      </c>
      <c r="D29" s="118">
        <f>D30+D31+D32+D33</f>
        <v>32339</v>
      </c>
      <c r="E29" s="118">
        <f>E30+E31+E32+E33</f>
        <v>32182.200000000004</v>
      </c>
      <c r="F29" s="40"/>
      <c r="G29" s="40"/>
    </row>
    <row r="30" spans="1:7" ht="51" outlineLevel="6" x14ac:dyDescent="0.25">
      <c r="A30" s="7" t="s">
        <v>10</v>
      </c>
      <c r="B30" s="6" t="s">
        <v>26</v>
      </c>
      <c r="C30" s="83" t="s">
        <v>11</v>
      </c>
      <c r="D30" s="118">
        <v>12977.6</v>
      </c>
      <c r="E30" s="118">
        <v>12977.6</v>
      </c>
      <c r="F30" s="40"/>
      <c r="G30" s="40"/>
    </row>
    <row r="31" spans="1:7" ht="25.5" outlineLevel="6" x14ac:dyDescent="0.25">
      <c r="A31" s="7" t="s">
        <v>19</v>
      </c>
      <c r="B31" s="6" t="s">
        <v>26</v>
      </c>
      <c r="C31" s="83" t="s">
        <v>20</v>
      </c>
      <c r="D31" s="118">
        <f>18958.1+72.4</f>
        <v>19030.5</v>
      </c>
      <c r="E31" s="118">
        <f>18809.9+72.4</f>
        <v>18882.300000000003</v>
      </c>
      <c r="F31" s="40"/>
      <c r="G31" s="40"/>
    </row>
    <row r="32" spans="1:7" outlineLevel="6" x14ac:dyDescent="0.25">
      <c r="A32" s="7" t="s">
        <v>27</v>
      </c>
      <c r="B32" s="6" t="s">
        <v>26</v>
      </c>
      <c r="C32" s="83" t="s">
        <v>28</v>
      </c>
      <c r="D32" s="118">
        <v>37.4</v>
      </c>
      <c r="E32" s="118">
        <v>37.4</v>
      </c>
      <c r="F32" s="40"/>
      <c r="G32" s="40"/>
    </row>
    <row r="33" spans="1:7" outlineLevel="6" x14ac:dyDescent="0.25">
      <c r="A33" s="7" t="s">
        <v>23</v>
      </c>
      <c r="B33" s="6" t="s">
        <v>26</v>
      </c>
      <c r="C33" s="83" t="s">
        <v>24</v>
      </c>
      <c r="D33" s="118">
        <v>293.5</v>
      </c>
      <c r="E33" s="118">
        <v>284.89999999999998</v>
      </c>
      <c r="F33" s="40"/>
      <c r="G33" s="40"/>
    </row>
    <row r="34" spans="1:7" ht="25.5" outlineLevel="5" x14ac:dyDescent="0.25">
      <c r="A34" s="7" t="s">
        <v>29</v>
      </c>
      <c r="B34" s="6" t="s">
        <v>30</v>
      </c>
      <c r="C34" s="83" t="s">
        <v>2</v>
      </c>
      <c r="D34" s="118">
        <f>D35</f>
        <v>6348.3</v>
      </c>
      <c r="E34" s="118">
        <f>E35</f>
        <v>6370.4</v>
      </c>
      <c r="F34" s="40"/>
      <c r="G34" s="40"/>
    </row>
    <row r="35" spans="1:7" ht="25.5" outlineLevel="6" x14ac:dyDescent="0.25">
      <c r="A35" s="7" t="s">
        <v>21</v>
      </c>
      <c r="B35" s="6" t="s">
        <v>30</v>
      </c>
      <c r="C35" s="83" t="s">
        <v>22</v>
      </c>
      <c r="D35" s="118">
        <v>6348.3</v>
      </c>
      <c r="E35" s="118">
        <v>6370.4</v>
      </c>
      <c r="F35" s="40"/>
      <c r="G35" s="40"/>
    </row>
    <row r="36" spans="1:7" ht="25.5" outlineLevel="5" x14ac:dyDescent="0.25">
      <c r="A36" s="7" t="s">
        <v>31</v>
      </c>
      <c r="B36" s="6" t="s">
        <v>32</v>
      </c>
      <c r="C36" s="83" t="s">
        <v>2</v>
      </c>
      <c r="D36" s="118">
        <f>D37</f>
        <v>7025.8</v>
      </c>
      <c r="E36" s="118">
        <f>E37</f>
        <v>7078.8</v>
      </c>
      <c r="F36" s="40"/>
      <c r="G36" s="40"/>
    </row>
    <row r="37" spans="1:7" ht="25.5" outlineLevel="6" x14ac:dyDescent="0.25">
      <c r="A37" s="7" t="s">
        <v>21</v>
      </c>
      <c r="B37" s="6" t="s">
        <v>32</v>
      </c>
      <c r="C37" s="83" t="s">
        <v>22</v>
      </c>
      <c r="D37" s="118">
        <v>7025.8</v>
      </c>
      <c r="E37" s="118">
        <v>7078.8</v>
      </c>
      <c r="F37" s="40"/>
      <c r="G37" s="40"/>
    </row>
    <row r="38" spans="1:7" ht="25.5" outlineLevel="5" x14ac:dyDescent="0.25">
      <c r="A38" s="7" t="s">
        <v>33</v>
      </c>
      <c r="B38" s="6" t="s">
        <v>34</v>
      </c>
      <c r="C38" s="83" t="s">
        <v>2</v>
      </c>
      <c r="D38" s="118">
        <f>D39</f>
        <v>817.2</v>
      </c>
      <c r="E38" s="118">
        <f>E39</f>
        <v>817.2</v>
      </c>
      <c r="F38" s="40"/>
      <c r="G38" s="40"/>
    </row>
    <row r="39" spans="1:7" ht="25.5" outlineLevel="6" x14ac:dyDescent="0.25">
      <c r="A39" s="7" t="s">
        <v>21</v>
      </c>
      <c r="B39" s="6" t="s">
        <v>34</v>
      </c>
      <c r="C39" s="83" t="s">
        <v>22</v>
      </c>
      <c r="D39" s="118">
        <v>817.2</v>
      </c>
      <c r="E39" s="118">
        <v>817.2</v>
      </c>
      <c r="F39" s="40"/>
      <c r="G39" s="40"/>
    </row>
    <row r="40" spans="1:7" hidden="1" outlineLevel="2" x14ac:dyDescent="0.25">
      <c r="A40" s="5" t="s">
        <v>250</v>
      </c>
      <c r="B40" s="6" t="s">
        <v>35</v>
      </c>
      <c r="C40" s="83" t="s">
        <v>2</v>
      </c>
      <c r="D40" s="118">
        <f>D43+D46+D48+D50+D54+D58+D60+D62+D65+D68+D71+D77+D79+D83+D86+D88+D90+D94</f>
        <v>186840.7</v>
      </c>
      <c r="E40" s="116"/>
      <c r="F40" s="40"/>
      <c r="G40" s="40"/>
    </row>
    <row r="41" spans="1:7" hidden="1" outlineLevel="3" x14ac:dyDescent="0.25">
      <c r="A41" s="7" t="s">
        <v>4</v>
      </c>
      <c r="B41" s="6" t="s">
        <v>35</v>
      </c>
      <c r="C41" s="83" t="s">
        <v>2</v>
      </c>
      <c r="D41" s="118">
        <v>125933.9</v>
      </c>
      <c r="E41" s="115"/>
      <c r="F41" s="40"/>
      <c r="G41" s="40"/>
    </row>
    <row r="42" spans="1:7" hidden="1" outlineLevel="4" x14ac:dyDescent="0.25">
      <c r="A42" s="7" t="s">
        <v>6</v>
      </c>
      <c r="B42" s="6" t="s">
        <v>36</v>
      </c>
      <c r="C42" s="83" t="s">
        <v>2</v>
      </c>
      <c r="D42" s="118">
        <v>107486.9</v>
      </c>
      <c r="E42" s="115"/>
      <c r="F42" s="40"/>
      <c r="G42" s="40"/>
    </row>
    <row r="43" spans="1:7" ht="89.25" outlineLevel="5" x14ac:dyDescent="0.25">
      <c r="A43" s="7" t="s">
        <v>37</v>
      </c>
      <c r="B43" s="70" t="s">
        <v>312</v>
      </c>
      <c r="C43" s="83" t="s">
        <v>2</v>
      </c>
      <c r="D43" s="118">
        <f>D44+D45</f>
        <v>1104</v>
      </c>
      <c r="E43" s="118">
        <f>E44+E45</f>
        <v>1104</v>
      </c>
      <c r="F43" s="40"/>
      <c r="G43" s="40"/>
    </row>
    <row r="44" spans="1:7" ht="25.5" outlineLevel="6" x14ac:dyDescent="0.25">
      <c r="A44" s="7" t="s">
        <v>19</v>
      </c>
      <c r="B44" s="70" t="s">
        <v>312</v>
      </c>
      <c r="C44" s="83" t="s">
        <v>20</v>
      </c>
      <c r="D44" s="118">
        <v>32.200000000000003</v>
      </c>
      <c r="E44" s="118">
        <v>32.200000000000003</v>
      </c>
      <c r="F44" s="40"/>
      <c r="G44" s="40"/>
    </row>
    <row r="45" spans="1:7" outlineLevel="6" x14ac:dyDescent="0.25">
      <c r="A45" s="7" t="s">
        <v>27</v>
      </c>
      <c r="B45" s="70" t="s">
        <v>312</v>
      </c>
      <c r="C45" s="83" t="s">
        <v>28</v>
      </c>
      <c r="D45" s="118">
        <v>1071.8</v>
      </c>
      <c r="E45" s="118">
        <v>1071.8</v>
      </c>
      <c r="F45" s="40"/>
      <c r="G45" s="40"/>
    </row>
    <row r="46" spans="1:7" ht="63" customHeight="1" outlineLevel="5" x14ac:dyDescent="0.25">
      <c r="A46" s="7" t="s">
        <v>38</v>
      </c>
      <c r="B46" s="70" t="s">
        <v>313</v>
      </c>
      <c r="C46" s="83" t="s">
        <v>2</v>
      </c>
      <c r="D46" s="118">
        <f>D47</f>
        <v>70.099999999999994</v>
      </c>
      <c r="E46" s="118">
        <f>E47</f>
        <v>70.099999999999994</v>
      </c>
      <c r="F46" s="40"/>
      <c r="G46" s="40"/>
    </row>
    <row r="47" spans="1:7" ht="51" outlineLevel="6" x14ac:dyDescent="0.25">
      <c r="A47" s="7" t="s">
        <v>10</v>
      </c>
      <c r="B47" s="70" t="s">
        <v>313</v>
      </c>
      <c r="C47" s="83" t="s">
        <v>11</v>
      </c>
      <c r="D47" s="118">
        <v>70.099999999999994</v>
      </c>
      <c r="E47" s="118">
        <v>70.099999999999994</v>
      </c>
      <c r="F47" s="40"/>
      <c r="G47" s="40"/>
    </row>
    <row r="48" spans="1:7" ht="114.75" outlineLevel="5" x14ac:dyDescent="0.25">
      <c r="A48" s="7" t="s">
        <v>39</v>
      </c>
      <c r="B48" s="70" t="s">
        <v>314</v>
      </c>
      <c r="C48" s="6" t="s">
        <v>2</v>
      </c>
      <c r="D48" s="98">
        <f>D49</f>
        <v>144.19999999999999</v>
      </c>
      <c r="E48" s="120">
        <f>E49</f>
        <v>145</v>
      </c>
      <c r="F48" s="40"/>
      <c r="G48" s="40"/>
    </row>
    <row r="49" spans="1:7" outlineLevel="6" x14ac:dyDescent="0.25">
      <c r="A49" s="7" t="s">
        <v>27</v>
      </c>
      <c r="B49" s="70" t="s">
        <v>314</v>
      </c>
      <c r="C49" s="6" t="s">
        <v>28</v>
      </c>
      <c r="D49" s="99">
        <v>144.19999999999999</v>
      </c>
      <c r="E49" s="118">
        <v>145</v>
      </c>
      <c r="F49" s="40"/>
      <c r="G49" s="40"/>
    </row>
    <row r="50" spans="1:7" ht="51" customHeight="1" outlineLevel="5" x14ac:dyDescent="0.25">
      <c r="A50" s="7" t="s">
        <v>40</v>
      </c>
      <c r="B50" s="70" t="s">
        <v>315</v>
      </c>
      <c r="C50" s="6" t="s">
        <v>2</v>
      </c>
      <c r="D50" s="99">
        <f>D51+D52+D53</f>
        <v>87468</v>
      </c>
      <c r="E50" s="118">
        <f>E51+E52+E53</f>
        <v>87468</v>
      </c>
      <c r="F50" s="40"/>
      <c r="G50" s="40"/>
    </row>
    <row r="51" spans="1:7" ht="51" outlineLevel="6" x14ac:dyDescent="0.25">
      <c r="A51" s="7" t="s">
        <v>10</v>
      </c>
      <c r="B51" s="70" t="s">
        <v>315</v>
      </c>
      <c r="C51" s="6" t="s">
        <v>11</v>
      </c>
      <c r="D51" s="99">
        <v>86610</v>
      </c>
      <c r="E51" s="118">
        <v>86610</v>
      </c>
      <c r="F51" s="40"/>
      <c r="G51" s="40"/>
    </row>
    <row r="52" spans="1:7" ht="25.5" outlineLevel="6" x14ac:dyDescent="0.25">
      <c r="A52" s="7" t="s">
        <v>19</v>
      </c>
      <c r="B52" s="70" t="s">
        <v>315</v>
      </c>
      <c r="C52" s="6" t="s">
        <v>20</v>
      </c>
      <c r="D52" s="99">
        <v>858</v>
      </c>
      <c r="E52" s="118">
        <v>858</v>
      </c>
      <c r="F52" s="40"/>
      <c r="G52" s="40"/>
    </row>
    <row r="53" spans="1:7" hidden="1" outlineLevel="6" x14ac:dyDescent="0.25">
      <c r="A53" s="7" t="s">
        <v>27</v>
      </c>
      <c r="B53" s="6" t="s">
        <v>41</v>
      </c>
      <c r="C53" s="6" t="s">
        <v>28</v>
      </c>
      <c r="D53" s="99"/>
      <c r="E53" s="115"/>
      <c r="F53" s="40"/>
      <c r="G53" s="40"/>
    </row>
    <row r="54" spans="1:7" ht="38.25" outlineLevel="5" x14ac:dyDescent="0.25">
      <c r="A54" s="7" t="s">
        <v>42</v>
      </c>
      <c r="B54" s="71" t="s">
        <v>316</v>
      </c>
      <c r="C54" s="6" t="s">
        <v>2</v>
      </c>
      <c r="D54" s="99">
        <f>D55+D56+D57</f>
        <v>27812.699999999997</v>
      </c>
      <c r="E54" s="118">
        <f>E55+E56+E57</f>
        <v>27812.699999999997</v>
      </c>
      <c r="F54" s="40"/>
      <c r="G54" s="40"/>
    </row>
    <row r="55" spans="1:7" ht="51" outlineLevel="6" x14ac:dyDescent="0.25">
      <c r="A55" s="7" t="s">
        <v>10</v>
      </c>
      <c r="B55" s="71" t="s">
        <v>316</v>
      </c>
      <c r="C55" s="6" t="s">
        <v>11</v>
      </c>
      <c r="D55" s="99">
        <v>15815.3</v>
      </c>
      <c r="E55" s="118">
        <v>15815.3</v>
      </c>
      <c r="F55" s="40"/>
      <c r="G55" s="40"/>
    </row>
    <row r="56" spans="1:7" ht="25.5" outlineLevel="6" x14ac:dyDescent="0.25">
      <c r="A56" s="7" t="s">
        <v>19</v>
      </c>
      <c r="B56" s="71" t="s">
        <v>316</v>
      </c>
      <c r="C56" s="6" t="s">
        <v>20</v>
      </c>
      <c r="D56" s="99">
        <v>169</v>
      </c>
      <c r="E56" s="118">
        <v>169</v>
      </c>
      <c r="F56" s="40"/>
      <c r="G56" s="40"/>
    </row>
    <row r="57" spans="1:7" ht="25.5" outlineLevel="6" x14ac:dyDescent="0.25">
      <c r="A57" s="7" t="s">
        <v>21</v>
      </c>
      <c r="B57" s="71" t="s">
        <v>316</v>
      </c>
      <c r="C57" s="6" t="s">
        <v>22</v>
      </c>
      <c r="D57" s="99">
        <v>11828.4</v>
      </c>
      <c r="E57" s="118">
        <v>11828.4</v>
      </c>
      <c r="F57" s="40"/>
      <c r="G57" s="40"/>
    </row>
    <row r="58" spans="1:7" ht="26.25" hidden="1" customHeight="1" outlineLevel="5" x14ac:dyDescent="0.25">
      <c r="A58" s="7" t="s">
        <v>43</v>
      </c>
      <c r="B58" s="72" t="s">
        <v>317</v>
      </c>
      <c r="C58" s="6" t="s">
        <v>2</v>
      </c>
      <c r="D58" s="99">
        <f>D59</f>
        <v>0</v>
      </c>
      <c r="E58" s="115"/>
      <c r="F58" s="40"/>
      <c r="G58" s="40"/>
    </row>
    <row r="59" spans="1:7" ht="25.5" hidden="1" outlineLevel="6" x14ac:dyDescent="0.25">
      <c r="A59" s="7" t="s">
        <v>19</v>
      </c>
      <c r="B59" s="72" t="s">
        <v>317</v>
      </c>
      <c r="C59" s="6" t="s">
        <v>20</v>
      </c>
      <c r="D59" s="99">
        <v>0</v>
      </c>
      <c r="E59" s="115"/>
      <c r="F59" s="40"/>
      <c r="G59" s="40"/>
    </row>
    <row r="60" spans="1:7" ht="38.25" outlineLevel="5" collapsed="1" x14ac:dyDescent="0.25">
      <c r="A60" s="7" t="s">
        <v>44</v>
      </c>
      <c r="B60" s="6" t="s">
        <v>45</v>
      </c>
      <c r="C60" s="6" t="s">
        <v>2</v>
      </c>
      <c r="D60" s="99">
        <f>D61</f>
        <v>1735.8</v>
      </c>
      <c r="E60" s="118">
        <f>E61</f>
        <v>1633.8</v>
      </c>
      <c r="F60" s="40"/>
      <c r="G60" s="40"/>
    </row>
    <row r="61" spans="1:7" ht="25.5" outlineLevel="6" x14ac:dyDescent="0.25">
      <c r="A61" s="7" t="s">
        <v>19</v>
      </c>
      <c r="B61" s="6" t="s">
        <v>45</v>
      </c>
      <c r="C61" s="6" t="s">
        <v>20</v>
      </c>
      <c r="D61" s="99">
        <v>1735.8</v>
      </c>
      <c r="E61" s="118">
        <v>1633.8</v>
      </c>
      <c r="F61" s="40"/>
      <c r="G61" s="40"/>
    </row>
    <row r="62" spans="1:7" hidden="1" outlineLevel="6" x14ac:dyDescent="0.25">
      <c r="A62" s="5" t="s">
        <v>292</v>
      </c>
      <c r="B62" s="46" t="s">
        <v>293</v>
      </c>
      <c r="C62" s="26" t="s">
        <v>2</v>
      </c>
      <c r="D62" s="100">
        <f>D63</f>
        <v>0</v>
      </c>
      <c r="E62" s="115"/>
      <c r="F62" s="40"/>
      <c r="G62" s="40"/>
    </row>
    <row r="63" spans="1:7" ht="25.5" hidden="1" outlineLevel="6" x14ac:dyDescent="0.25">
      <c r="A63" s="5" t="s">
        <v>271</v>
      </c>
      <c r="B63" s="46" t="s">
        <v>293</v>
      </c>
      <c r="C63" s="46">
        <v>200</v>
      </c>
      <c r="D63" s="100"/>
      <c r="E63" s="115"/>
      <c r="F63" s="40"/>
      <c r="G63" s="40"/>
    </row>
    <row r="64" spans="1:7" hidden="1" outlineLevel="4" x14ac:dyDescent="0.25">
      <c r="A64" s="7" t="s">
        <v>6</v>
      </c>
      <c r="B64" s="6" t="s">
        <v>46</v>
      </c>
      <c r="C64" s="6" t="s">
        <v>2</v>
      </c>
      <c r="D64" s="99">
        <v>8466</v>
      </c>
      <c r="E64" s="115"/>
      <c r="F64" s="40"/>
      <c r="G64" s="40"/>
    </row>
    <row r="65" spans="1:7" outlineLevel="5" x14ac:dyDescent="0.25">
      <c r="A65" s="7" t="s">
        <v>47</v>
      </c>
      <c r="B65" s="70" t="s">
        <v>318</v>
      </c>
      <c r="C65" s="6" t="s">
        <v>2</v>
      </c>
      <c r="D65" s="99">
        <f>D66+D67</f>
        <v>988</v>
      </c>
      <c r="E65" s="118">
        <f>E66+E67</f>
        <v>988</v>
      </c>
      <c r="F65" s="40"/>
      <c r="G65" s="40"/>
    </row>
    <row r="66" spans="1:7" ht="51" outlineLevel="6" x14ac:dyDescent="0.25">
      <c r="A66" s="7" t="s">
        <v>10</v>
      </c>
      <c r="B66" s="70" t="s">
        <v>318</v>
      </c>
      <c r="C66" s="6" t="s">
        <v>11</v>
      </c>
      <c r="D66" s="99">
        <v>828</v>
      </c>
      <c r="E66" s="118">
        <v>828</v>
      </c>
      <c r="F66" s="40"/>
      <c r="G66" s="40"/>
    </row>
    <row r="67" spans="1:7" ht="25.5" outlineLevel="6" x14ac:dyDescent="0.25">
      <c r="A67" s="7" t="s">
        <v>19</v>
      </c>
      <c r="B67" s="70" t="s">
        <v>318</v>
      </c>
      <c r="C67" s="6" t="s">
        <v>20</v>
      </c>
      <c r="D67" s="99">
        <v>160</v>
      </c>
      <c r="E67" s="118">
        <v>160</v>
      </c>
      <c r="F67" s="40"/>
      <c r="G67" s="40"/>
    </row>
    <row r="68" spans="1:7" ht="128.25" customHeight="1" outlineLevel="5" x14ac:dyDescent="0.25">
      <c r="A68" s="73" t="s">
        <v>319</v>
      </c>
      <c r="B68" s="70" t="s">
        <v>320</v>
      </c>
      <c r="C68" s="6" t="s">
        <v>2</v>
      </c>
      <c r="D68" s="99">
        <f>D69</f>
        <v>9950</v>
      </c>
      <c r="E68" s="118">
        <f>E69</f>
        <v>9950</v>
      </c>
      <c r="F68" s="40"/>
      <c r="G68" s="40"/>
    </row>
    <row r="69" spans="1:7" outlineLevel="6" x14ac:dyDescent="0.25">
      <c r="A69" s="7" t="s">
        <v>27</v>
      </c>
      <c r="B69" s="70" t="s">
        <v>320</v>
      </c>
      <c r="C69" s="6" t="s">
        <v>28</v>
      </c>
      <c r="D69" s="99">
        <v>9950</v>
      </c>
      <c r="E69" s="118">
        <v>9950</v>
      </c>
      <c r="F69" s="40"/>
      <c r="G69" s="40"/>
    </row>
    <row r="70" spans="1:7" hidden="1" outlineLevel="4" x14ac:dyDescent="0.25">
      <c r="A70" s="7" t="s">
        <v>6</v>
      </c>
      <c r="B70" s="6" t="s">
        <v>48</v>
      </c>
      <c r="C70" s="6" t="s">
        <v>2</v>
      </c>
      <c r="D70" s="99">
        <v>9981</v>
      </c>
      <c r="E70" s="115"/>
      <c r="F70" s="40"/>
      <c r="G70" s="40"/>
    </row>
    <row r="71" spans="1:7" ht="117.75" customHeight="1" outlineLevel="5" x14ac:dyDescent="0.25">
      <c r="A71" s="57" t="s">
        <v>322</v>
      </c>
      <c r="B71" s="70" t="s">
        <v>321</v>
      </c>
      <c r="C71" s="6" t="s">
        <v>2</v>
      </c>
      <c r="D71" s="99">
        <f>D72+D73+D74</f>
        <v>16742</v>
      </c>
      <c r="E71" s="118">
        <f>E72+E73+E74</f>
        <v>17860</v>
      </c>
      <c r="F71" s="40"/>
      <c r="G71" s="40"/>
    </row>
    <row r="72" spans="1:7" ht="51" outlineLevel="6" x14ac:dyDescent="0.25">
      <c r="A72" s="7" t="s">
        <v>10</v>
      </c>
      <c r="B72" s="70" t="s">
        <v>321</v>
      </c>
      <c r="C72" s="6" t="s">
        <v>11</v>
      </c>
      <c r="D72" s="99">
        <v>11370</v>
      </c>
      <c r="E72" s="118">
        <v>12060</v>
      </c>
      <c r="F72" s="40"/>
      <c r="G72" s="40"/>
    </row>
    <row r="73" spans="1:7" ht="25.5" outlineLevel="6" x14ac:dyDescent="0.25">
      <c r="A73" s="7" t="s">
        <v>19</v>
      </c>
      <c r="B73" s="70" t="s">
        <v>321</v>
      </c>
      <c r="C73" s="6" t="s">
        <v>20</v>
      </c>
      <c r="D73" s="99">
        <v>37</v>
      </c>
      <c r="E73" s="118">
        <v>46</v>
      </c>
      <c r="F73" s="40"/>
      <c r="G73" s="40"/>
    </row>
    <row r="74" spans="1:7" ht="25.5" outlineLevel="6" x14ac:dyDescent="0.25">
      <c r="A74" s="7" t="s">
        <v>21</v>
      </c>
      <c r="B74" s="70" t="s">
        <v>321</v>
      </c>
      <c r="C74" s="6" t="s">
        <v>22</v>
      </c>
      <c r="D74" s="99">
        <v>5335</v>
      </c>
      <c r="E74" s="118">
        <v>5754</v>
      </c>
      <c r="F74" s="40"/>
      <c r="G74" s="40"/>
    </row>
    <row r="75" spans="1:7" hidden="1" outlineLevel="3" x14ac:dyDescent="0.25">
      <c r="A75" s="7" t="s">
        <v>4</v>
      </c>
      <c r="B75" s="6" t="s">
        <v>49</v>
      </c>
      <c r="C75" s="6" t="s">
        <v>2</v>
      </c>
      <c r="D75" s="99">
        <v>458.34</v>
      </c>
      <c r="E75" s="115"/>
      <c r="F75" s="40"/>
      <c r="G75" s="40"/>
    </row>
    <row r="76" spans="1:7" hidden="1" outlineLevel="4" x14ac:dyDescent="0.25">
      <c r="A76" s="7" t="s">
        <v>6</v>
      </c>
      <c r="B76" s="6" t="s">
        <v>50</v>
      </c>
      <c r="C76" s="6" t="s">
        <v>2</v>
      </c>
      <c r="D76" s="99">
        <v>458.34</v>
      </c>
      <c r="E76" s="115"/>
      <c r="F76" s="40"/>
      <c r="G76" s="40"/>
    </row>
    <row r="77" spans="1:7" ht="39" customHeight="1" outlineLevel="5" x14ac:dyDescent="0.25">
      <c r="A77" s="57" t="s">
        <v>325</v>
      </c>
      <c r="B77" s="70" t="s">
        <v>323</v>
      </c>
      <c r="C77" s="6" t="s">
        <v>2</v>
      </c>
      <c r="D77" s="99">
        <f>D78</f>
        <v>551.70000000000005</v>
      </c>
      <c r="E77" s="118">
        <f>E78</f>
        <v>551.70000000000005</v>
      </c>
      <c r="F77" s="40"/>
      <c r="G77" s="40"/>
    </row>
    <row r="78" spans="1:7" ht="25.5" outlineLevel="6" x14ac:dyDescent="0.25">
      <c r="A78" s="7" t="s">
        <v>19</v>
      </c>
      <c r="B78" s="70" t="s">
        <v>323</v>
      </c>
      <c r="C78" s="6" t="s">
        <v>20</v>
      </c>
      <c r="D78" s="99">
        <v>551.70000000000005</v>
      </c>
      <c r="E78" s="118">
        <v>551.70000000000005</v>
      </c>
      <c r="F78" s="40"/>
      <c r="G78" s="40"/>
    </row>
    <row r="79" spans="1:7" ht="25.5" outlineLevel="5" x14ac:dyDescent="0.25">
      <c r="A79" s="7" t="s">
        <v>51</v>
      </c>
      <c r="B79" s="70" t="s">
        <v>324</v>
      </c>
      <c r="C79" s="6" t="s">
        <v>2</v>
      </c>
      <c r="D79" s="99">
        <f>D80</f>
        <v>5.6</v>
      </c>
      <c r="E79" s="118">
        <f>E80</f>
        <v>5.6</v>
      </c>
      <c r="F79" s="40"/>
      <c r="G79" s="40"/>
    </row>
    <row r="80" spans="1:7" ht="25.5" outlineLevel="6" x14ac:dyDescent="0.25">
      <c r="A80" s="7" t="s">
        <v>19</v>
      </c>
      <c r="B80" s="70" t="s">
        <v>324</v>
      </c>
      <c r="C80" s="6" t="s">
        <v>20</v>
      </c>
      <c r="D80" s="99">
        <v>5.6</v>
      </c>
      <c r="E80" s="118">
        <v>5.6</v>
      </c>
      <c r="F80" s="40"/>
      <c r="G80" s="40"/>
    </row>
    <row r="81" spans="1:7" hidden="1" outlineLevel="3" x14ac:dyDescent="0.25">
      <c r="A81" s="7" t="s">
        <v>4</v>
      </c>
      <c r="B81" s="6" t="s">
        <v>52</v>
      </c>
      <c r="C81" s="6" t="s">
        <v>2</v>
      </c>
      <c r="D81" s="99">
        <v>31820.1</v>
      </c>
      <c r="E81" s="115"/>
      <c r="F81" s="40"/>
      <c r="G81" s="40"/>
    </row>
    <row r="82" spans="1:7" hidden="1" outlineLevel="4" x14ac:dyDescent="0.25">
      <c r="A82" s="7" t="s">
        <v>6</v>
      </c>
      <c r="B82" s="6" t="s">
        <v>53</v>
      </c>
      <c r="C82" s="6" t="s">
        <v>2</v>
      </c>
      <c r="D82" s="99">
        <v>31820.1</v>
      </c>
      <c r="E82" s="115"/>
      <c r="F82" s="40"/>
      <c r="G82" s="40"/>
    </row>
    <row r="83" spans="1:7" ht="25.5" outlineLevel="5" x14ac:dyDescent="0.25">
      <c r="A83" s="7" t="s">
        <v>54</v>
      </c>
      <c r="B83" s="6" t="s">
        <v>55</v>
      </c>
      <c r="C83" s="6" t="s">
        <v>2</v>
      </c>
      <c r="D83" s="99">
        <f>D84+D85</f>
        <v>15268.6</v>
      </c>
      <c r="E83" s="118">
        <f>E84+E85</f>
        <v>16100.4</v>
      </c>
      <c r="F83" s="40"/>
      <c r="G83" s="40"/>
    </row>
    <row r="84" spans="1:7" ht="51" outlineLevel="6" x14ac:dyDescent="0.25">
      <c r="A84" s="7" t="s">
        <v>10</v>
      </c>
      <c r="B84" s="6" t="s">
        <v>55</v>
      </c>
      <c r="C84" s="6" t="s">
        <v>11</v>
      </c>
      <c r="D84" s="99">
        <v>10268.6</v>
      </c>
      <c r="E84" s="118">
        <v>11100.4</v>
      </c>
      <c r="F84" s="40"/>
      <c r="G84" s="40"/>
    </row>
    <row r="85" spans="1:7" ht="25.5" outlineLevel="6" x14ac:dyDescent="0.25">
      <c r="A85" s="7" t="s">
        <v>21</v>
      </c>
      <c r="B85" s="6" t="s">
        <v>55</v>
      </c>
      <c r="C85" s="6">
        <v>600</v>
      </c>
      <c r="D85" s="99">
        <v>5000</v>
      </c>
      <c r="E85" s="118">
        <v>5000</v>
      </c>
      <c r="F85" s="40"/>
      <c r="G85" s="40"/>
    </row>
    <row r="86" spans="1:7" ht="15.75" customHeight="1" outlineLevel="5" x14ac:dyDescent="0.25">
      <c r="A86" s="7" t="s">
        <v>56</v>
      </c>
      <c r="B86" s="6" t="s">
        <v>57</v>
      </c>
      <c r="C86" s="6" t="s">
        <v>2</v>
      </c>
      <c r="D86" s="99">
        <f>D87</f>
        <v>12000</v>
      </c>
      <c r="E86" s="118">
        <f>E87</f>
        <v>12000</v>
      </c>
      <c r="F86" s="40"/>
      <c r="G86" s="40"/>
    </row>
    <row r="87" spans="1:7" ht="51" outlineLevel="6" x14ac:dyDescent="0.25">
      <c r="A87" s="7" t="s">
        <v>10</v>
      </c>
      <c r="B87" s="6" t="s">
        <v>57</v>
      </c>
      <c r="C87" s="6" t="s">
        <v>11</v>
      </c>
      <c r="D87" s="99">
        <v>12000</v>
      </c>
      <c r="E87" s="118">
        <v>12000</v>
      </c>
      <c r="F87" s="40"/>
      <c r="G87" s="40"/>
    </row>
    <row r="88" spans="1:7" ht="17.25" customHeight="1" outlineLevel="5" x14ac:dyDescent="0.25">
      <c r="A88" s="7" t="s">
        <v>56</v>
      </c>
      <c r="B88" s="6" t="s">
        <v>58</v>
      </c>
      <c r="C88" s="6" t="s">
        <v>2</v>
      </c>
      <c r="D88" s="99">
        <f>D89</f>
        <v>4000</v>
      </c>
      <c r="E88" s="118">
        <f>E89</f>
        <v>4000</v>
      </c>
      <c r="F88" s="40"/>
      <c r="G88" s="40"/>
    </row>
    <row r="89" spans="1:7" ht="25.5" outlineLevel="6" x14ac:dyDescent="0.25">
      <c r="A89" s="7" t="s">
        <v>21</v>
      </c>
      <c r="B89" s="6" t="s">
        <v>58</v>
      </c>
      <c r="C89" s="6" t="s">
        <v>22</v>
      </c>
      <c r="D89" s="99">
        <v>4000</v>
      </c>
      <c r="E89" s="118">
        <v>4000</v>
      </c>
      <c r="F89" s="40"/>
      <c r="G89" s="40"/>
    </row>
    <row r="90" spans="1:7" ht="15.75" customHeight="1" outlineLevel="5" x14ac:dyDescent="0.25">
      <c r="A90" s="7" t="s">
        <v>56</v>
      </c>
      <c r="B90" s="6" t="s">
        <v>59</v>
      </c>
      <c r="C90" s="6" t="s">
        <v>2</v>
      </c>
      <c r="D90" s="99">
        <f>D91</f>
        <v>5000</v>
      </c>
      <c r="E90" s="118">
        <f>E91</f>
        <v>5000</v>
      </c>
      <c r="F90" s="40"/>
      <c r="G90" s="40"/>
    </row>
    <row r="91" spans="1:7" ht="25.5" outlineLevel="6" x14ac:dyDescent="0.25">
      <c r="A91" s="7" t="s">
        <v>21</v>
      </c>
      <c r="B91" s="6" t="s">
        <v>59</v>
      </c>
      <c r="C91" s="6" t="s">
        <v>22</v>
      </c>
      <c r="D91" s="99">
        <v>5000</v>
      </c>
      <c r="E91" s="118">
        <v>5000</v>
      </c>
      <c r="F91" s="40"/>
      <c r="G91" s="40"/>
    </row>
    <row r="92" spans="1:7" ht="25.5" hidden="1" outlineLevel="6" x14ac:dyDescent="0.25">
      <c r="A92" s="57" t="s">
        <v>300</v>
      </c>
      <c r="B92" s="58" t="s">
        <v>301</v>
      </c>
      <c r="C92" s="58" t="s">
        <v>2</v>
      </c>
      <c r="D92" s="101">
        <f>D93</f>
        <v>0</v>
      </c>
      <c r="E92" s="115"/>
      <c r="F92" s="40"/>
      <c r="G92" s="40"/>
    </row>
    <row r="93" spans="1:7" ht="51" hidden="1" outlineLevel="6" x14ac:dyDescent="0.25">
      <c r="A93" s="5" t="s">
        <v>295</v>
      </c>
      <c r="B93" s="46" t="s">
        <v>301</v>
      </c>
      <c r="C93" s="46">
        <v>100</v>
      </c>
      <c r="D93" s="100"/>
      <c r="E93" s="115"/>
      <c r="F93" s="40"/>
      <c r="G93" s="40"/>
    </row>
    <row r="94" spans="1:7" ht="16.5" customHeight="1" outlineLevel="5" x14ac:dyDescent="0.25">
      <c r="A94" s="7" t="s">
        <v>56</v>
      </c>
      <c r="B94" s="6" t="s">
        <v>60</v>
      </c>
      <c r="C94" s="6" t="s">
        <v>2</v>
      </c>
      <c r="D94" s="99">
        <f>D95</f>
        <v>4000</v>
      </c>
      <c r="E94" s="118">
        <f>E95</f>
        <v>4000</v>
      </c>
      <c r="F94" s="40"/>
      <c r="G94" s="40"/>
    </row>
    <row r="95" spans="1:7" ht="25.5" outlineLevel="6" x14ac:dyDescent="0.25">
      <c r="A95" s="7" t="s">
        <v>21</v>
      </c>
      <c r="B95" s="6" t="s">
        <v>60</v>
      </c>
      <c r="C95" s="6" t="s">
        <v>22</v>
      </c>
      <c r="D95" s="99">
        <v>4000</v>
      </c>
      <c r="E95" s="118">
        <v>4000</v>
      </c>
      <c r="F95" s="40"/>
      <c r="G95" s="40"/>
    </row>
    <row r="96" spans="1:7" ht="25.5" outlineLevel="2" x14ac:dyDescent="0.25">
      <c r="A96" s="60" t="s">
        <v>246</v>
      </c>
      <c r="B96" s="6" t="s">
        <v>61</v>
      </c>
      <c r="C96" s="6" t="s">
        <v>2</v>
      </c>
      <c r="D96" s="99">
        <f>D101+D104+D97+D99</f>
        <v>228786.3</v>
      </c>
      <c r="E96" s="118">
        <f>E101+E104+E97+E99</f>
        <v>750</v>
      </c>
      <c r="F96" s="40"/>
      <c r="G96" s="40"/>
    </row>
    <row r="97" spans="1:7" ht="25.5" outlineLevel="2" x14ac:dyDescent="0.25">
      <c r="A97" s="151" t="s">
        <v>360</v>
      </c>
      <c r="B97" s="138" t="s">
        <v>363</v>
      </c>
      <c r="C97" s="153" t="s">
        <v>2</v>
      </c>
      <c r="D97" s="99">
        <f>D98</f>
        <v>225005.7</v>
      </c>
      <c r="E97" s="118">
        <f>E98</f>
        <v>0</v>
      </c>
      <c r="F97" s="40"/>
      <c r="G97" s="40"/>
    </row>
    <row r="98" spans="1:7" outlineLevel="2" x14ac:dyDescent="0.25">
      <c r="A98" s="5" t="s">
        <v>361</v>
      </c>
      <c r="B98" s="138" t="s">
        <v>363</v>
      </c>
      <c r="C98" s="55" t="s">
        <v>66</v>
      </c>
      <c r="D98" s="99">
        <v>225005.7</v>
      </c>
      <c r="E98" s="118">
        <v>0</v>
      </c>
      <c r="F98" s="40"/>
      <c r="G98" s="40"/>
    </row>
    <row r="99" spans="1:7" ht="25.5" outlineLevel="2" x14ac:dyDescent="0.25">
      <c r="A99" s="151" t="s">
        <v>362</v>
      </c>
      <c r="B99" s="154" t="s">
        <v>364</v>
      </c>
      <c r="C99" s="29" t="s">
        <v>2</v>
      </c>
      <c r="D99" s="99">
        <f>D100</f>
        <v>2272.8000000000002</v>
      </c>
      <c r="E99" s="118">
        <f>E100</f>
        <v>0</v>
      </c>
      <c r="F99" s="40"/>
      <c r="G99" s="40"/>
    </row>
    <row r="100" spans="1:7" outlineLevel="2" x14ac:dyDescent="0.25">
      <c r="A100" s="152" t="s">
        <v>361</v>
      </c>
      <c r="B100" s="155" t="s">
        <v>364</v>
      </c>
      <c r="C100" s="155">
        <v>400</v>
      </c>
      <c r="D100" s="99">
        <v>2272.8000000000002</v>
      </c>
      <c r="E100" s="118">
        <v>0</v>
      </c>
      <c r="F100" s="40"/>
      <c r="G100" s="40"/>
    </row>
    <row r="101" spans="1:7" ht="30" customHeight="1" outlineLevel="4" x14ac:dyDescent="0.25">
      <c r="A101" s="60" t="s">
        <v>251</v>
      </c>
      <c r="B101" s="6" t="s">
        <v>61</v>
      </c>
      <c r="C101" s="6" t="s">
        <v>2</v>
      </c>
      <c r="D101" s="99">
        <f>D102</f>
        <v>750</v>
      </c>
      <c r="E101" s="118">
        <f>E102</f>
        <v>750</v>
      </c>
      <c r="F101" s="40"/>
      <c r="G101" s="40"/>
    </row>
    <row r="102" spans="1:7" ht="25.5" outlineLevel="5" x14ac:dyDescent="0.25">
      <c r="A102" s="7" t="s">
        <v>62</v>
      </c>
      <c r="B102" s="74" t="s">
        <v>326</v>
      </c>
      <c r="C102" s="6" t="s">
        <v>2</v>
      </c>
      <c r="D102" s="99">
        <f>D103</f>
        <v>750</v>
      </c>
      <c r="E102" s="118">
        <f>E103</f>
        <v>750</v>
      </c>
      <c r="F102" s="40"/>
      <c r="G102" s="40"/>
    </row>
    <row r="103" spans="1:7" ht="25.5" outlineLevel="6" x14ac:dyDescent="0.25">
      <c r="A103" s="7" t="s">
        <v>21</v>
      </c>
      <c r="B103" s="74" t="s">
        <v>326</v>
      </c>
      <c r="C103" s="6" t="s">
        <v>22</v>
      </c>
      <c r="D103" s="99">
        <v>750</v>
      </c>
      <c r="E103" s="118">
        <v>750</v>
      </c>
      <c r="F103" s="40"/>
      <c r="G103" s="40"/>
    </row>
    <row r="104" spans="1:7" ht="25.5" outlineLevel="4" x14ac:dyDescent="0.25">
      <c r="A104" s="60" t="s">
        <v>252</v>
      </c>
      <c r="B104" s="72"/>
      <c r="C104" s="6" t="s">
        <v>2</v>
      </c>
      <c r="D104" s="99">
        <f>D105+D107</f>
        <v>757.8</v>
      </c>
      <c r="E104" s="118">
        <f>E105+E107</f>
        <v>0</v>
      </c>
      <c r="F104" s="40"/>
      <c r="G104" s="40"/>
    </row>
    <row r="105" spans="1:7" outlineLevel="5" x14ac:dyDescent="0.25">
      <c r="A105" s="7" t="s">
        <v>63</v>
      </c>
      <c r="B105" s="70" t="s">
        <v>327</v>
      </c>
      <c r="C105" s="6" t="s">
        <v>2</v>
      </c>
      <c r="D105" s="99">
        <f>D106</f>
        <v>3.8</v>
      </c>
      <c r="E105" s="118">
        <f>E106</f>
        <v>0</v>
      </c>
      <c r="F105" s="40"/>
      <c r="G105" s="40"/>
    </row>
    <row r="106" spans="1:7" ht="25.5" outlineLevel="6" x14ac:dyDescent="0.25">
      <c r="A106" s="7" t="s">
        <v>19</v>
      </c>
      <c r="B106" s="70" t="s">
        <v>327</v>
      </c>
      <c r="C106" s="6" t="s">
        <v>20</v>
      </c>
      <c r="D106" s="99">
        <v>3.8</v>
      </c>
      <c r="E106" s="118">
        <v>0</v>
      </c>
      <c r="F106" s="40"/>
      <c r="G106" s="40"/>
    </row>
    <row r="107" spans="1:7" ht="63.75" outlineLevel="5" x14ac:dyDescent="0.25">
      <c r="A107" s="7" t="s">
        <v>64</v>
      </c>
      <c r="B107" s="70" t="s">
        <v>328</v>
      </c>
      <c r="C107" s="6" t="s">
        <v>2</v>
      </c>
      <c r="D107" s="99">
        <f>D108</f>
        <v>754</v>
      </c>
      <c r="E107" s="118">
        <f>E108</f>
        <v>0</v>
      </c>
      <c r="F107" s="40"/>
      <c r="G107" s="40"/>
    </row>
    <row r="108" spans="1:7" ht="25.5" outlineLevel="6" x14ac:dyDescent="0.25">
      <c r="A108" s="7" t="s">
        <v>65</v>
      </c>
      <c r="B108" s="70" t="s">
        <v>328</v>
      </c>
      <c r="C108" s="6" t="s">
        <v>66</v>
      </c>
      <c r="D108" s="99">
        <v>754</v>
      </c>
      <c r="E108" s="118">
        <v>0</v>
      </c>
      <c r="F108" s="40"/>
      <c r="G108" s="40"/>
    </row>
    <row r="109" spans="1:7" outlineLevel="2" x14ac:dyDescent="0.25">
      <c r="A109" s="5" t="s">
        <v>253</v>
      </c>
      <c r="B109" s="6" t="s">
        <v>67</v>
      </c>
      <c r="C109" s="6" t="s">
        <v>2</v>
      </c>
      <c r="D109" s="99">
        <f>D110+D114+D117+D119+D122+D124</f>
        <v>10895.400000000001</v>
      </c>
      <c r="E109" s="99">
        <f>E110+E114+E117+E119+E122+E124</f>
        <v>11148.400000000001</v>
      </c>
      <c r="F109" s="40"/>
      <c r="G109" s="40"/>
    </row>
    <row r="110" spans="1:7" ht="25.5" outlineLevel="5" x14ac:dyDescent="0.25">
      <c r="A110" s="7" t="s">
        <v>68</v>
      </c>
      <c r="B110" s="6" t="s">
        <v>69</v>
      </c>
      <c r="C110" s="6" t="s">
        <v>2</v>
      </c>
      <c r="D110" s="99">
        <f>D111+D112+D113</f>
        <v>1918.6</v>
      </c>
      <c r="E110" s="118">
        <f>E111+E112+E113</f>
        <v>2158.1</v>
      </c>
      <c r="F110" s="40"/>
      <c r="G110" s="40"/>
    </row>
    <row r="111" spans="1:7" ht="51" outlineLevel="6" x14ac:dyDescent="0.25">
      <c r="A111" s="7" t="s">
        <v>10</v>
      </c>
      <c r="B111" s="6" t="s">
        <v>69</v>
      </c>
      <c r="C111" s="6" t="s">
        <v>11</v>
      </c>
      <c r="D111" s="99">
        <v>1917.6</v>
      </c>
      <c r="E111" s="118">
        <v>1917.6</v>
      </c>
      <c r="F111" s="40"/>
      <c r="G111" s="40"/>
    </row>
    <row r="112" spans="1:7" ht="25.5" outlineLevel="6" x14ac:dyDescent="0.25">
      <c r="A112" s="7" t="s">
        <v>19</v>
      </c>
      <c r="B112" s="6" t="s">
        <v>69</v>
      </c>
      <c r="C112" s="6" t="s">
        <v>20</v>
      </c>
      <c r="D112" s="99">
        <v>0</v>
      </c>
      <c r="E112" s="118">
        <v>239.5</v>
      </c>
      <c r="F112" s="40"/>
      <c r="G112" s="40"/>
    </row>
    <row r="113" spans="1:7" outlineLevel="6" x14ac:dyDescent="0.25">
      <c r="A113" s="7" t="s">
        <v>23</v>
      </c>
      <c r="B113" s="6" t="s">
        <v>69</v>
      </c>
      <c r="C113" s="6" t="s">
        <v>24</v>
      </c>
      <c r="D113" s="103">
        <v>1</v>
      </c>
      <c r="E113" s="118">
        <v>1</v>
      </c>
      <c r="F113" s="40"/>
      <c r="G113" s="40"/>
    </row>
    <row r="114" spans="1:7" ht="38.25" outlineLevel="5" x14ac:dyDescent="0.25">
      <c r="A114" s="7" t="s">
        <v>70</v>
      </c>
      <c r="B114" s="6" t="s">
        <v>71</v>
      </c>
      <c r="C114" s="83" t="s">
        <v>2</v>
      </c>
      <c r="D114" s="106">
        <f>D115+D116</f>
        <v>1994.8999999999999</v>
      </c>
      <c r="E114" s="118">
        <f>E115+E116</f>
        <v>1994.8999999999999</v>
      </c>
      <c r="F114" s="40"/>
      <c r="G114" s="40"/>
    </row>
    <row r="115" spans="1:7" ht="51" outlineLevel="6" x14ac:dyDescent="0.25">
      <c r="A115" s="7" t="s">
        <v>10</v>
      </c>
      <c r="B115" s="6" t="s">
        <v>71</v>
      </c>
      <c r="C115" s="83" t="s">
        <v>11</v>
      </c>
      <c r="D115" s="106">
        <v>1981.1</v>
      </c>
      <c r="E115" s="118">
        <v>1981.1</v>
      </c>
      <c r="F115" s="40"/>
      <c r="G115" s="40"/>
    </row>
    <row r="116" spans="1:7" ht="25.5" outlineLevel="6" x14ac:dyDescent="0.25">
      <c r="A116" s="7" t="s">
        <v>19</v>
      </c>
      <c r="B116" s="6" t="s">
        <v>71</v>
      </c>
      <c r="C116" s="83" t="s">
        <v>20</v>
      </c>
      <c r="D116" s="106">
        <v>13.8</v>
      </c>
      <c r="E116" s="118">
        <v>13.8</v>
      </c>
      <c r="F116" s="40"/>
      <c r="G116" s="40"/>
    </row>
    <row r="117" spans="1:7" ht="38.25" outlineLevel="5" x14ac:dyDescent="0.25">
      <c r="A117" s="7" t="s">
        <v>72</v>
      </c>
      <c r="B117" s="6" t="s">
        <v>73</v>
      </c>
      <c r="C117" s="6" t="s">
        <v>2</v>
      </c>
      <c r="D117" s="98">
        <f>D118</f>
        <v>6883.6</v>
      </c>
      <c r="E117" s="118">
        <f>E118</f>
        <v>6897.1</v>
      </c>
      <c r="F117" s="40"/>
      <c r="G117" s="40"/>
    </row>
    <row r="118" spans="1:7" ht="25.5" outlineLevel="6" x14ac:dyDescent="0.25">
      <c r="A118" s="7" t="s">
        <v>21</v>
      </c>
      <c r="B118" s="6" t="s">
        <v>73</v>
      </c>
      <c r="C118" s="6" t="s">
        <v>22</v>
      </c>
      <c r="D118" s="99">
        <v>6883.6</v>
      </c>
      <c r="E118" s="118">
        <v>6897.1</v>
      </c>
      <c r="F118" s="40"/>
      <c r="G118" s="40"/>
    </row>
    <row r="119" spans="1:7" outlineLevel="5" x14ac:dyDescent="0.25">
      <c r="A119" s="7" t="s">
        <v>74</v>
      </c>
      <c r="B119" s="6" t="s">
        <v>75</v>
      </c>
      <c r="C119" s="6" t="s">
        <v>2</v>
      </c>
      <c r="D119" s="99">
        <f>D120+D121</f>
        <v>81.599999999999994</v>
      </c>
      <c r="E119" s="118">
        <f>E120+E121</f>
        <v>81.599999999999994</v>
      </c>
      <c r="F119" s="40"/>
      <c r="G119" s="40"/>
    </row>
    <row r="120" spans="1:7" ht="51" outlineLevel="6" x14ac:dyDescent="0.25">
      <c r="A120" s="7" t="s">
        <v>10</v>
      </c>
      <c r="B120" s="6" t="s">
        <v>75</v>
      </c>
      <c r="C120" s="6" t="s">
        <v>11</v>
      </c>
      <c r="D120" s="99">
        <v>81.599999999999994</v>
      </c>
      <c r="E120" s="118">
        <v>81.599999999999994</v>
      </c>
      <c r="F120" s="40"/>
      <c r="G120" s="40"/>
    </row>
    <row r="121" spans="1:7" ht="25.5" hidden="1" outlineLevel="6" x14ac:dyDescent="0.25">
      <c r="A121" s="7" t="s">
        <v>21</v>
      </c>
      <c r="B121" s="6" t="s">
        <v>75</v>
      </c>
      <c r="C121" s="6">
        <v>600</v>
      </c>
      <c r="D121" s="99"/>
      <c r="E121" s="115"/>
      <c r="F121" s="40"/>
      <c r="G121" s="40"/>
    </row>
    <row r="122" spans="1:7" ht="16.5" customHeight="1" outlineLevel="5" x14ac:dyDescent="0.25">
      <c r="A122" s="7" t="s">
        <v>76</v>
      </c>
      <c r="B122" s="6" t="s">
        <v>77</v>
      </c>
      <c r="C122" s="6" t="s">
        <v>2</v>
      </c>
      <c r="D122" s="99">
        <f>D123</f>
        <v>16.7</v>
      </c>
      <c r="E122" s="118">
        <f>E123</f>
        <v>16.7</v>
      </c>
      <c r="F122" s="40"/>
      <c r="G122" s="40"/>
    </row>
    <row r="123" spans="1:7" ht="26.25" outlineLevel="6" thickBot="1" x14ac:dyDescent="0.3">
      <c r="A123" s="7" t="s">
        <v>19</v>
      </c>
      <c r="B123" s="6" t="s">
        <v>77</v>
      </c>
      <c r="C123" s="6" t="s">
        <v>20</v>
      </c>
      <c r="D123" s="99">
        <v>16.7</v>
      </c>
      <c r="E123" s="118">
        <v>16.7</v>
      </c>
      <c r="F123" s="40"/>
      <c r="G123" s="40"/>
    </row>
    <row r="124" spans="1:7" ht="26.25" hidden="1" outlineLevel="5" thickBot="1" x14ac:dyDescent="0.3">
      <c r="A124" s="7" t="s">
        <v>78</v>
      </c>
      <c r="B124" s="6" t="s">
        <v>79</v>
      </c>
      <c r="C124" s="6" t="s">
        <v>2</v>
      </c>
      <c r="D124" s="99">
        <f>D125</f>
        <v>0</v>
      </c>
      <c r="E124" s="115"/>
      <c r="F124" s="40"/>
      <c r="G124" s="40"/>
    </row>
    <row r="125" spans="1:7" ht="26.25" hidden="1" outlineLevel="6" thickBot="1" x14ac:dyDescent="0.3">
      <c r="A125" s="8" t="s">
        <v>21</v>
      </c>
      <c r="B125" s="9" t="s">
        <v>79</v>
      </c>
      <c r="C125" s="9" t="s">
        <v>22</v>
      </c>
      <c r="D125" s="102">
        <f>826.2-340-486.2</f>
        <v>0</v>
      </c>
      <c r="E125" s="115"/>
      <c r="F125" s="40"/>
      <c r="G125" s="40"/>
    </row>
    <row r="126" spans="1:7" ht="29.25" outlineLevel="1" thickBot="1" x14ac:dyDescent="0.3">
      <c r="A126" s="11" t="s">
        <v>256</v>
      </c>
      <c r="B126" s="12" t="s">
        <v>80</v>
      </c>
      <c r="C126" s="12" t="s">
        <v>2</v>
      </c>
      <c r="D126" s="97">
        <f>D128+D130+D132+D134+D136+D141+D144+D147+D151+D153+D155+D157</f>
        <v>76477.399999999994</v>
      </c>
      <c r="E126" s="145">
        <f>E128+E130+E132+E134+E136+E141+E144+E147+E151+E153+E155+E157</f>
        <v>76606.999999999985</v>
      </c>
      <c r="F126" s="40"/>
      <c r="G126" s="40"/>
    </row>
    <row r="127" spans="1:7" ht="25.5" hidden="1" outlineLevel="2" x14ac:dyDescent="0.25">
      <c r="A127" s="15" t="s">
        <v>81</v>
      </c>
      <c r="B127" s="10" t="s">
        <v>80</v>
      </c>
      <c r="C127" s="10" t="s">
        <v>2</v>
      </c>
      <c r="D127" s="98">
        <v>38576.800000000003</v>
      </c>
      <c r="E127" s="115"/>
      <c r="F127" s="40"/>
      <c r="G127" s="40"/>
    </row>
    <row r="128" spans="1:7" ht="25.5" outlineLevel="5" x14ac:dyDescent="0.25">
      <c r="A128" s="3" t="s">
        <v>82</v>
      </c>
      <c r="B128" s="4" t="s">
        <v>83</v>
      </c>
      <c r="C128" s="4" t="s">
        <v>2</v>
      </c>
      <c r="D128" s="99">
        <f>D129</f>
        <v>19333.8</v>
      </c>
      <c r="E128" s="118">
        <f>E129</f>
        <v>19487.8</v>
      </c>
      <c r="F128" s="40"/>
      <c r="G128" s="40"/>
    </row>
    <row r="129" spans="1:7" ht="25.5" outlineLevel="6" x14ac:dyDescent="0.25">
      <c r="A129" s="3" t="s">
        <v>21</v>
      </c>
      <c r="B129" s="4" t="s">
        <v>83</v>
      </c>
      <c r="C129" s="4" t="s">
        <v>22</v>
      </c>
      <c r="D129" s="99">
        <v>19333.8</v>
      </c>
      <c r="E129" s="118">
        <v>19487.8</v>
      </c>
      <c r="F129" s="40"/>
      <c r="G129" s="40"/>
    </row>
    <row r="130" spans="1:7" outlineLevel="5" x14ac:dyDescent="0.25">
      <c r="A130" s="3" t="s">
        <v>84</v>
      </c>
      <c r="B130" s="4" t="s">
        <v>85</v>
      </c>
      <c r="C130" s="4" t="s">
        <v>2</v>
      </c>
      <c r="D130" s="99">
        <f>D131</f>
        <v>11531.5</v>
      </c>
      <c r="E130" s="118">
        <f>E131</f>
        <v>11549.2</v>
      </c>
      <c r="F130" s="40"/>
      <c r="G130" s="40"/>
    </row>
    <row r="131" spans="1:7" ht="25.5" outlineLevel="6" x14ac:dyDescent="0.25">
      <c r="A131" s="3" t="s">
        <v>21</v>
      </c>
      <c r="B131" s="4" t="s">
        <v>85</v>
      </c>
      <c r="C131" s="4" t="s">
        <v>22</v>
      </c>
      <c r="D131" s="99">
        <v>11531.5</v>
      </c>
      <c r="E131" s="118">
        <v>11549.2</v>
      </c>
      <c r="F131" s="40"/>
      <c r="G131" s="40"/>
    </row>
    <row r="132" spans="1:7" outlineLevel="5" x14ac:dyDescent="0.25">
      <c r="A132" s="3" t="s">
        <v>86</v>
      </c>
      <c r="B132" s="4" t="s">
        <v>87</v>
      </c>
      <c r="C132" s="4" t="s">
        <v>2</v>
      </c>
      <c r="D132" s="99">
        <f>D133</f>
        <v>2451.5</v>
      </c>
      <c r="E132" s="118">
        <f>E133</f>
        <v>2487</v>
      </c>
      <c r="F132" s="40"/>
      <c r="G132" s="40"/>
    </row>
    <row r="133" spans="1:7" ht="25.5" outlineLevel="6" x14ac:dyDescent="0.25">
      <c r="A133" s="3" t="s">
        <v>21</v>
      </c>
      <c r="B133" s="4" t="s">
        <v>87</v>
      </c>
      <c r="C133" s="4" t="s">
        <v>22</v>
      </c>
      <c r="D133" s="99">
        <v>2451.5</v>
      </c>
      <c r="E133" s="118">
        <v>2487</v>
      </c>
      <c r="F133" s="40"/>
      <c r="G133" s="40"/>
    </row>
    <row r="134" spans="1:7" ht="16.5" customHeight="1" outlineLevel="5" x14ac:dyDescent="0.25">
      <c r="A134" s="3" t="s">
        <v>88</v>
      </c>
      <c r="B134" s="4" t="s">
        <v>89</v>
      </c>
      <c r="C134" s="4" t="s">
        <v>2</v>
      </c>
      <c r="D134" s="99">
        <f>D135</f>
        <v>6938.8</v>
      </c>
      <c r="E134" s="118">
        <f>E135</f>
        <v>6947.7</v>
      </c>
      <c r="F134" s="40"/>
      <c r="G134" s="40"/>
    </row>
    <row r="135" spans="1:7" ht="25.5" outlineLevel="6" x14ac:dyDescent="0.25">
      <c r="A135" s="3" t="s">
        <v>21</v>
      </c>
      <c r="B135" s="4" t="s">
        <v>89</v>
      </c>
      <c r="C135" s="4" t="s">
        <v>22</v>
      </c>
      <c r="D135" s="99">
        <v>6938.8</v>
      </c>
      <c r="E135" s="118">
        <v>6947.7</v>
      </c>
      <c r="F135" s="40"/>
      <c r="G135" s="40"/>
    </row>
    <row r="136" spans="1:7" ht="25.5" hidden="1" outlineLevel="5" x14ac:dyDescent="0.25">
      <c r="A136" s="3" t="s">
        <v>90</v>
      </c>
      <c r="B136" s="4" t="s">
        <v>91</v>
      </c>
      <c r="C136" s="4" t="s">
        <v>2</v>
      </c>
      <c r="D136" s="99">
        <f>D137</f>
        <v>0</v>
      </c>
      <c r="E136" s="115"/>
      <c r="F136" s="40"/>
      <c r="G136" s="40"/>
    </row>
    <row r="137" spans="1:7" ht="25.5" hidden="1" outlineLevel="6" x14ac:dyDescent="0.25">
      <c r="A137" s="3" t="s">
        <v>19</v>
      </c>
      <c r="B137" s="4" t="s">
        <v>91</v>
      </c>
      <c r="C137" s="4" t="s">
        <v>20</v>
      </c>
      <c r="D137" s="103"/>
      <c r="E137" s="115"/>
      <c r="F137" s="40"/>
      <c r="G137" s="40"/>
    </row>
    <row r="138" spans="1:7" ht="14.25" customHeight="1" outlineLevel="2" x14ac:dyDescent="0.25">
      <c r="A138" s="5" t="s">
        <v>250</v>
      </c>
      <c r="B138" s="4" t="s">
        <v>92</v>
      </c>
      <c r="C138" s="83" t="s">
        <v>2</v>
      </c>
      <c r="D138" s="106">
        <f>D141+D144+D147+D151+D153+D155+D157</f>
        <v>36221.800000000003</v>
      </c>
      <c r="E138" s="118">
        <f>E141+E144+E147+E151+E153+E155+E157</f>
        <v>36135.300000000003</v>
      </c>
      <c r="F138" s="40"/>
      <c r="G138" s="40"/>
    </row>
    <row r="139" spans="1:7" ht="15" hidden="1" customHeight="1" outlineLevel="3" x14ac:dyDescent="0.25">
      <c r="A139" s="3" t="s">
        <v>4</v>
      </c>
      <c r="B139" s="4" t="s">
        <v>92</v>
      </c>
      <c r="C139" s="4" t="s">
        <v>2</v>
      </c>
      <c r="D139" s="98">
        <v>500.9</v>
      </c>
      <c r="E139" s="115"/>
      <c r="F139" s="40"/>
      <c r="G139" s="40"/>
    </row>
    <row r="140" spans="1:7" ht="15" hidden="1" customHeight="1" outlineLevel="4" x14ac:dyDescent="0.25">
      <c r="A140" s="3" t="s">
        <v>6</v>
      </c>
      <c r="B140" s="4" t="s">
        <v>93</v>
      </c>
      <c r="C140" s="4" t="s">
        <v>2</v>
      </c>
      <c r="D140" s="103">
        <v>432</v>
      </c>
      <c r="E140" s="115"/>
      <c r="F140" s="40"/>
      <c r="G140" s="40"/>
    </row>
    <row r="141" spans="1:7" ht="80.25" customHeight="1" outlineLevel="5" x14ac:dyDescent="0.25">
      <c r="A141" s="3" t="s">
        <v>94</v>
      </c>
      <c r="B141" s="70" t="s">
        <v>329</v>
      </c>
      <c r="C141" s="83" t="s">
        <v>2</v>
      </c>
      <c r="D141" s="106">
        <f>D142</f>
        <v>710</v>
      </c>
      <c r="E141" s="118">
        <f>E142</f>
        <v>710</v>
      </c>
      <c r="F141" s="40"/>
      <c r="G141" s="40"/>
    </row>
    <row r="142" spans="1:7" ht="25.5" outlineLevel="6" x14ac:dyDescent="0.25">
      <c r="A142" s="3" t="s">
        <v>21</v>
      </c>
      <c r="B142" s="70" t="s">
        <v>329</v>
      </c>
      <c r="C142" s="83" t="s">
        <v>22</v>
      </c>
      <c r="D142" s="106">
        <v>710</v>
      </c>
      <c r="E142" s="118">
        <v>710</v>
      </c>
      <c r="F142" s="40"/>
      <c r="G142" s="40"/>
    </row>
    <row r="143" spans="1:7" hidden="1" outlineLevel="4" x14ac:dyDescent="0.25">
      <c r="A143" s="3" t="s">
        <v>6</v>
      </c>
      <c r="B143" s="4" t="s">
        <v>95</v>
      </c>
      <c r="C143" s="4" t="s">
        <v>2</v>
      </c>
      <c r="D143" s="98">
        <v>68.900000000000006</v>
      </c>
      <c r="E143" s="115"/>
      <c r="F143" s="40"/>
      <c r="G143" s="40"/>
    </row>
    <row r="144" spans="1:7" outlineLevel="5" x14ac:dyDescent="0.25">
      <c r="A144" s="3" t="s">
        <v>96</v>
      </c>
      <c r="B144" s="75" t="s">
        <v>330</v>
      </c>
      <c r="C144" s="4" t="s">
        <v>2</v>
      </c>
      <c r="D144" s="99">
        <f>D145</f>
        <v>67</v>
      </c>
      <c r="E144" s="118">
        <f>E145</f>
        <v>68.2</v>
      </c>
      <c r="F144" s="40"/>
      <c r="G144" s="40"/>
    </row>
    <row r="145" spans="1:7" ht="25.5" outlineLevel="6" x14ac:dyDescent="0.25">
      <c r="A145" s="3" t="s">
        <v>21</v>
      </c>
      <c r="B145" s="75" t="s">
        <v>330</v>
      </c>
      <c r="C145" s="4" t="s">
        <v>22</v>
      </c>
      <c r="D145" s="99">
        <v>67</v>
      </c>
      <c r="E145" s="118">
        <v>68.2</v>
      </c>
      <c r="F145" s="40"/>
      <c r="G145" s="40"/>
    </row>
    <row r="146" spans="1:7" hidden="1" outlineLevel="3" x14ac:dyDescent="0.25">
      <c r="A146" s="3" t="s">
        <v>4</v>
      </c>
      <c r="B146" s="4" t="s">
        <v>97</v>
      </c>
      <c r="C146" s="4" t="s">
        <v>2</v>
      </c>
      <c r="D146" s="99">
        <v>645</v>
      </c>
      <c r="E146" s="115"/>
      <c r="F146" s="40"/>
      <c r="G146" s="40"/>
    </row>
    <row r="147" spans="1:7" ht="76.5" outlineLevel="5" x14ac:dyDescent="0.25">
      <c r="A147" s="3" t="s">
        <v>98</v>
      </c>
      <c r="B147" s="70" t="s">
        <v>331</v>
      </c>
      <c r="C147" s="4" t="s">
        <v>2</v>
      </c>
      <c r="D147" s="99">
        <f>D148</f>
        <v>656</v>
      </c>
      <c r="E147" s="118">
        <f>E148</f>
        <v>656</v>
      </c>
      <c r="F147" s="40"/>
      <c r="G147" s="40"/>
    </row>
    <row r="148" spans="1:7" ht="25.5" outlineLevel="6" x14ac:dyDescent="0.25">
      <c r="A148" s="3" t="s">
        <v>21</v>
      </c>
      <c r="B148" s="70" t="s">
        <v>331</v>
      </c>
      <c r="C148" s="4" t="s">
        <v>22</v>
      </c>
      <c r="D148" s="99">
        <v>656</v>
      </c>
      <c r="E148" s="118">
        <v>656</v>
      </c>
      <c r="F148" s="40"/>
      <c r="G148" s="40"/>
    </row>
    <row r="149" spans="1:7" hidden="1" outlineLevel="3" x14ac:dyDescent="0.25">
      <c r="A149" s="3" t="s">
        <v>4</v>
      </c>
      <c r="B149" s="4" t="s">
        <v>99</v>
      </c>
      <c r="C149" s="4" t="s">
        <v>2</v>
      </c>
      <c r="D149" s="99">
        <v>28851.8</v>
      </c>
      <c r="E149" s="115"/>
      <c r="F149" s="40"/>
      <c r="G149" s="40"/>
    </row>
    <row r="150" spans="1:7" hidden="1" outlineLevel="4" x14ac:dyDescent="0.25">
      <c r="A150" s="3" t="s">
        <v>6</v>
      </c>
      <c r="B150" s="4" t="s">
        <v>100</v>
      </c>
      <c r="C150" s="4" t="s">
        <v>2</v>
      </c>
      <c r="D150" s="99">
        <v>28851.8</v>
      </c>
      <c r="E150" s="115"/>
      <c r="F150" s="40"/>
      <c r="G150" s="40"/>
    </row>
    <row r="151" spans="1:7" ht="25.5" outlineLevel="5" x14ac:dyDescent="0.25">
      <c r="A151" s="3" t="s">
        <v>54</v>
      </c>
      <c r="B151" s="4" t="s">
        <v>101</v>
      </c>
      <c r="C151" s="4" t="s">
        <v>2</v>
      </c>
      <c r="D151" s="99">
        <f>D152</f>
        <v>17921.5</v>
      </c>
      <c r="E151" s="118">
        <f>E152</f>
        <v>17833.8</v>
      </c>
      <c r="F151" s="40"/>
      <c r="G151" s="40"/>
    </row>
    <row r="152" spans="1:7" ht="25.5" outlineLevel="6" x14ac:dyDescent="0.25">
      <c r="A152" s="3" t="s">
        <v>21</v>
      </c>
      <c r="B152" s="4" t="s">
        <v>101</v>
      </c>
      <c r="C152" s="4" t="s">
        <v>22</v>
      </c>
      <c r="D152" s="99">
        <v>17921.5</v>
      </c>
      <c r="E152" s="118">
        <v>17833.8</v>
      </c>
      <c r="F152" s="40"/>
      <c r="G152" s="40"/>
    </row>
    <row r="153" spans="1:7" ht="17.25" customHeight="1" outlineLevel="5" x14ac:dyDescent="0.25">
      <c r="A153" s="3" t="s">
        <v>56</v>
      </c>
      <c r="B153" s="4" t="s">
        <v>102</v>
      </c>
      <c r="C153" s="4" t="s">
        <v>2</v>
      </c>
      <c r="D153" s="99">
        <f>D154</f>
        <v>10012.9</v>
      </c>
      <c r="E153" s="118">
        <f>E154</f>
        <v>10012.9</v>
      </c>
      <c r="F153" s="40"/>
      <c r="G153" s="40"/>
    </row>
    <row r="154" spans="1:7" ht="25.5" outlineLevel="6" x14ac:dyDescent="0.25">
      <c r="A154" s="3" t="s">
        <v>21</v>
      </c>
      <c r="B154" s="4" t="s">
        <v>102</v>
      </c>
      <c r="C154" s="4" t="s">
        <v>22</v>
      </c>
      <c r="D154" s="99">
        <v>10012.9</v>
      </c>
      <c r="E154" s="118">
        <v>10012.9</v>
      </c>
      <c r="F154" s="40"/>
      <c r="G154" s="40"/>
    </row>
    <row r="155" spans="1:7" ht="17.25" customHeight="1" outlineLevel="5" x14ac:dyDescent="0.25">
      <c r="A155" s="3" t="s">
        <v>56</v>
      </c>
      <c r="B155" s="4" t="s">
        <v>103</v>
      </c>
      <c r="C155" s="4" t="s">
        <v>2</v>
      </c>
      <c r="D155" s="99">
        <f>D156</f>
        <v>1274.4000000000001</v>
      </c>
      <c r="E155" s="118">
        <f>E156</f>
        <v>1274.4000000000001</v>
      </c>
      <c r="F155" s="40"/>
      <c r="G155" s="40"/>
    </row>
    <row r="156" spans="1:7" ht="25.5" outlineLevel="6" x14ac:dyDescent="0.25">
      <c r="A156" s="3" t="s">
        <v>21</v>
      </c>
      <c r="B156" s="4" t="s">
        <v>103</v>
      </c>
      <c r="C156" s="4" t="s">
        <v>22</v>
      </c>
      <c r="D156" s="99">
        <v>1274.4000000000001</v>
      </c>
      <c r="E156" s="118">
        <v>1274.4000000000001</v>
      </c>
      <c r="F156" s="40"/>
      <c r="G156" s="40"/>
    </row>
    <row r="157" spans="1:7" ht="18.75" customHeight="1" outlineLevel="5" x14ac:dyDescent="0.25">
      <c r="A157" s="3" t="s">
        <v>104</v>
      </c>
      <c r="B157" s="4" t="s">
        <v>105</v>
      </c>
      <c r="C157" s="4" t="s">
        <v>2</v>
      </c>
      <c r="D157" s="99">
        <f>D158</f>
        <v>5580</v>
      </c>
      <c r="E157" s="118">
        <f>E158</f>
        <v>5580</v>
      </c>
      <c r="F157" s="40"/>
      <c r="G157" s="40"/>
    </row>
    <row r="158" spans="1:7" ht="26.25" outlineLevel="6" thickBot="1" x14ac:dyDescent="0.3">
      <c r="A158" s="17" t="s">
        <v>21</v>
      </c>
      <c r="B158" s="18" t="s">
        <v>105</v>
      </c>
      <c r="C158" s="18" t="s">
        <v>22</v>
      </c>
      <c r="D158" s="103">
        <v>5580</v>
      </c>
      <c r="E158" s="132">
        <v>5580</v>
      </c>
      <c r="F158" s="40"/>
      <c r="G158" s="40"/>
    </row>
    <row r="159" spans="1:7" ht="33" customHeight="1" outlineLevel="1" thickBot="1" x14ac:dyDescent="0.3">
      <c r="A159" s="11" t="s">
        <v>255</v>
      </c>
      <c r="B159" s="12" t="s">
        <v>106</v>
      </c>
      <c r="C159" s="12" t="s">
        <v>2</v>
      </c>
      <c r="D159" s="97">
        <f>D160+D162+D164+D166+D168+D170+D173+D176+D178+D180+D182+D185+D187</f>
        <v>6644.0499999999993</v>
      </c>
      <c r="E159" s="97">
        <f>E160+E162+E164+E166+E168+E170+E173+E176+E178+E180+E182+E185+E187</f>
        <v>5344.0499999999993</v>
      </c>
      <c r="F159" s="40"/>
      <c r="G159" s="40"/>
    </row>
    <row r="160" spans="1:7" ht="38.25" outlineLevel="5" x14ac:dyDescent="0.25">
      <c r="A160" s="15" t="s">
        <v>107</v>
      </c>
      <c r="B160" s="10" t="s">
        <v>108</v>
      </c>
      <c r="C160" s="10" t="s">
        <v>2</v>
      </c>
      <c r="D160" s="98">
        <f>D161</f>
        <v>1300</v>
      </c>
      <c r="E160" s="120">
        <f>E161</f>
        <v>0</v>
      </c>
      <c r="F160" s="40"/>
      <c r="G160" s="40"/>
    </row>
    <row r="161" spans="1:7" ht="25.5" outlineLevel="6" x14ac:dyDescent="0.25">
      <c r="A161" s="3" t="s">
        <v>19</v>
      </c>
      <c r="B161" s="4" t="s">
        <v>108</v>
      </c>
      <c r="C161" s="4">
        <v>200</v>
      </c>
      <c r="D161" s="99">
        <v>1300</v>
      </c>
      <c r="E161" s="118">
        <v>0</v>
      </c>
      <c r="F161" s="40"/>
      <c r="G161" s="40"/>
    </row>
    <row r="162" spans="1:7" ht="51" hidden="1" outlineLevel="5" x14ac:dyDescent="0.25">
      <c r="A162" s="3" t="s">
        <v>109</v>
      </c>
      <c r="B162" s="4" t="s">
        <v>110</v>
      </c>
      <c r="C162" s="4" t="s">
        <v>2</v>
      </c>
      <c r="D162" s="99">
        <f>D163</f>
        <v>0</v>
      </c>
      <c r="E162" s="115"/>
      <c r="F162" s="40"/>
      <c r="G162" s="40"/>
    </row>
    <row r="163" spans="1:7" hidden="1" outlineLevel="6" x14ac:dyDescent="0.25">
      <c r="A163" s="3" t="s">
        <v>23</v>
      </c>
      <c r="B163" s="4" t="s">
        <v>110</v>
      </c>
      <c r="C163" s="4" t="s">
        <v>24</v>
      </c>
      <c r="D163" s="99">
        <v>0</v>
      </c>
      <c r="E163" s="115"/>
      <c r="F163" s="40"/>
      <c r="G163" s="40"/>
    </row>
    <row r="164" spans="1:7" outlineLevel="5" collapsed="1" x14ac:dyDescent="0.25">
      <c r="A164" s="3" t="s">
        <v>283</v>
      </c>
      <c r="B164" s="4" t="s">
        <v>111</v>
      </c>
      <c r="C164" s="4" t="s">
        <v>2</v>
      </c>
      <c r="D164" s="99">
        <f>D165</f>
        <v>2099.1999999999998</v>
      </c>
      <c r="E164" s="118">
        <f>E165</f>
        <v>2099.1999999999998</v>
      </c>
      <c r="F164" s="40"/>
      <c r="G164" s="40"/>
    </row>
    <row r="165" spans="1:7" outlineLevel="6" x14ac:dyDescent="0.25">
      <c r="A165" s="3" t="s">
        <v>27</v>
      </c>
      <c r="B165" s="4" t="s">
        <v>111</v>
      </c>
      <c r="C165" s="4" t="s">
        <v>28</v>
      </c>
      <c r="D165" s="99">
        <f>292.2+1807</f>
        <v>2099.1999999999998</v>
      </c>
      <c r="E165" s="118">
        <f>292.2+1807</f>
        <v>2099.1999999999998</v>
      </c>
      <c r="F165" s="40"/>
      <c r="G165" s="40"/>
    </row>
    <row r="166" spans="1:7" ht="25.5" outlineLevel="5" x14ac:dyDescent="0.25">
      <c r="A166" s="3" t="s">
        <v>112</v>
      </c>
      <c r="B166" s="4" t="s">
        <v>113</v>
      </c>
      <c r="C166" s="4" t="s">
        <v>2</v>
      </c>
      <c r="D166" s="99">
        <f>D167</f>
        <v>15</v>
      </c>
      <c r="E166" s="118">
        <f>E167</f>
        <v>15</v>
      </c>
      <c r="F166" s="40"/>
      <c r="G166" s="40"/>
    </row>
    <row r="167" spans="1:7" outlineLevel="6" x14ac:dyDescent="0.25">
      <c r="A167" s="3" t="s">
        <v>27</v>
      </c>
      <c r="B167" s="4" t="s">
        <v>113</v>
      </c>
      <c r="C167" s="4" t="s">
        <v>28</v>
      </c>
      <c r="D167" s="99">
        <v>15</v>
      </c>
      <c r="E167" s="118">
        <v>15</v>
      </c>
      <c r="F167" s="40"/>
      <c r="G167" s="40"/>
    </row>
    <row r="168" spans="1:7" outlineLevel="5" x14ac:dyDescent="0.25">
      <c r="A168" s="3" t="s">
        <v>114</v>
      </c>
      <c r="B168" s="4" t="s">
        <v>115</v>
      </c>
      <c r="C168" s="4" t="s">
        <v>2</v>
      </c>
      <c r="D168" s="99">
        <f>D169</f>
        <v>8.5</v>
      </c>
      <c r="E168" s="118">
        <f>E169</f>
        <v>8.5</v>
      </c>
      <c r="F168" s="40"/>
      <c r="G168" s="40"/>
    </row>
    <row r="169" spans="1:7" ht="25.5" outlineLevel="6" x14ac:dyDescent="0.25">
      <c r="A169" s="3" t="s">
        <v>19</v>
      </c>
      <c r="B169" s="4" t="s">
        <v>115</v>
      </c>
      <c r="C169" s="4" t="s">
        <v>20</v>
      </c>
      <c r="D169" s="99">
        <v>8.5</v>
      </c>
      <c r="E169" s="118">
        <v>8.5</v>
      </c>
      <c r="F169" s="40"/>
      <c r="G169" s="40"/>
    </row>
    <row r="170" spans="1:7" ht="25.5" outlineLevel="5" x14ac:dyDescent="0.25">
      <c r="A170" s="3" t="s">
        <v>116</v>
      </c>
      <c r="B170" s="4" t="s">
        <v>117</v>
      </c>
      <c r="C170" s="4" t="s">
        <v>2</v>
      </c>
      <c r="D170" s="99">
        <f>D171+D172</f>
        <v>112.3</v>
      </c>
      <c r="E170" s="118">
        <f>E171+E172</f>
        <v>112.3</v>
      </c>
      <c r="F170" s="40"/>
      <c r="G170" s="40"/>
    </row>
    <row r="171" spans="1:7" ht="51" hidden="1" outlineLevel="5" x14ac:dyDescent="0.25">
      <c r="A171" s="7" t="s">
        <v>10</v>
      </c>
      <c r="B171" s="4" t="s">
        <v>117</v>
      </c>
      <c r="C171" s="4">
        <v>100</v>
      </c>
      <c r="D171" s="99"/>
      <c r="E171" s="115"/>
      <c r="F171" s="40"/>
      <c r="G171" s="40"/>
    </row>
    <row r="172" spans="1:7" ht="25.5" outlineLevel="6" x14ac:dyDescent="0.25">
      <c r="A172" s="3" t="s">
        <v>19</v>
      </c>
      <c r="B172" s="4" t="s">
        <v>117</v>
      </c>
      <c r="C172" s="4" t="s">
        <v>20</v>
      </c>
      <c r="D172" s="99">
        <v>112.3</v>
      </c>
      <c r="E172" s="118">
        <v>112.3</v>
      </c>
      <c r="F172" s="40"/>
      <c r="G172" s="40"/>
    </row>
    <row r="173" spans="1:7" outlineLevel="5" x14ac:dyDescent="0.25">
      <c r="A173" s="3" t="s">
        <v>118</v>
      </c>
      <c r="B173" s="4" t="s">
        <v>119</v>
      </c>
      <c r="C173" s="4" t="s">
        <v>2</v>
      </c>
      <c r="D173" s="99">
        <f>D174+D175</f>
        <v>211.6</v>
      </c>
      <c r="E173" s="118">
        <f>E174+E175</f>
        <v>211.6</v>
      </c>
      <c r="F173" s="40"/>
      <c r="G173" s="40"/>
    </row>
    <row r="174" spans="1:7" ht="51" hidden="1" outlineLevel="5" x14ac:dyDescent="0.25">
      <c r="A174" s="7" t="s">
        <v>10</v>
      </c>
      <c r="B174" s="4" t="s">
        <v>119</v>
      </c>
      <c r="C174" s="4">
        <v>100</v>
      </c>
      <c r="D174" s="99"/>
      <c r="E174" s="115"/>
      <c r="F174" s="40"/>
      <c r="G174" s="40"/>
    </row>
    <row r="175" spans="1:7" ht="25.5" outlineLevel="6" x14ac:dyDescent="0.25">
      <c r="A175" s="3" t="s">
        <v>19</v>
      </c>
      <c r="B175" s="4" t="s">
        <v>119</v>
      </c>
      <c r="C175" s="4" t="s">
        <v>20</v>
      </c>
      <c r="D175" s="99">
        <v>211.6</v>
      </c>
      <c r="E175" s="118">
        <v>211.6</v>
      </c>
      <c r="F175" s="40"/>
      <c r="G175" s="40"/>
    </row>
    <row r="176" spans="1:7" ht="25.5" outlineLevel="5" x14ac:dyDescent="0.25">
      <c r="A176" s="3" t="s">
        <v>120</v>
      </c>
      <c r="B176" s="4" t="s">
        <v>121</v>
      </c>
      <c r="C176" s="4" t="s">
        <v>2</v>
      </c>
      <c r="D176" s="99">
        <f>D177</f>
        <v>120</v>
      </c>
      <c r="E176" s="118">
        <f>E177</f>
        <v>120</v>
      </c>
      <c r="F176" s="40"/>
      <c r="G176" s="40"/>
    </row>
    <row r="177" spans="1:7" ht="25.5" outlineLevel="6" x14ac:dyDescent="0.25">
      <c r="A177" s="3" t="s">
        <v>19</v>
      </c>
      <c r="B177" s="4" t="s">
        <v>121</v>
      </c>
      <c r="C177" s="4" t="s">
        <v>20</v>
      </c>
      <c r="D177" s="99">
        <v>120</v>
      </c>
      <c r="E177" s="118">
        <v>120</v>
      </c>
      <c r="F177" s="40"/>
      <c r="G177" s="40"/>
    </row>
    <row r="178" spans="1:7" ht="25.5" outlineLevel="5" x14ac:dyDescent="0.25">
      <c r="A178" s="3" t="s">
        <v>122</v>
      </c>
      <c r="B178" s="4" t="s">
        <v>123</v>
      </c>
      <c r="C178" s="4" t="s">
        <v>2</v>
      </c>
      <c r="D178" s="99">
        <f>D179</f>
        <v>50.5</v>
      </c>
      <c r="E178" s="118">
        <f>E179</f>
        <v>50.5</v>
      </c>
      <c r="F178" s="40"/>
      <c r="G178" s="40"/>
    </row>
    <row r="179" spans="1:7" ht="25.5" outlineLevel="6" x14ac:dyDescent="0.25">
      <c r="A179" s="3" t="s">
        <v>19</v>
      </c>
      <c r="B179" s="4" t="s">
        <v>123</v>
      </c>
      <c r="C179" s="4" t="s">
        <v>20</v>
      </c>
      <c r="D179" s="99">
        <v>50.5</v>
      </c>
      <c r="E179" s="118">
        <v>50.5</v>
      </c>
      <c r="F179" s="40"/>
      <c r="G179" s="40"/>
    </row>
    <row r="180" spans="1:7" ht="17.25" customHeight="1" outlineLevel="5" x14ac:dyDescent="0.25">
      <c r="A180" s="3" t="s">
        <v>124</v>
      </c>
      <c r="B180" s="4" t="s">
        <v>125</v>
      </c>
      <c r="C180" s="4" t="s">
        <v>2</v>
      </c>
      <c r="D180" s="99">
        <f>D181</f>
        <v>21.1</v>
      </c>
      <c r="E180" s="118">
        <f>E181</f>
        <v>21.1</v>
      </c>
      <c r="F180" s="40"/>
      <c r="G180" s="40"/>
    </row>
    <row r="181" spans="1:7" ht="25.5" outlineLevel="6" x14ac:dyDescent="0.25">
      <c r="A181" s="3" t="s">
        <v>19</v>
      </c>
      <c r="B181" s="4" t="s">
        <v>125</v>
      </c>
      <c r="C181" s="4" t="s">
        <v>20</v>
      </c>
      <c r="D181" s="99">
        <v>21.1</v>
      </c>
      <c r="E181" s="118">
        <v>21.1</v>
      </c>
      <c r="F181" s="40"/>
      <c r="G181" s="40"/>
    </row>
    <row r="182" spans="1:7" outlineLevel="5" x14ac:dyDescent="0.25">
      <c r="A182" s="3" t="s">
        <v>126</v>
      </c>
      <c r="B182" s="4" t="s">
        <v>127</v>
      </c>
      <c r="C182" s="4" t="s">
        <v>2</v>
      </c>
      <c r="D182" s="99">
        <f>D183+D184</f>
        <v>71.599999999999994</v>
      </c>
      <c r="E182" s="118">
        <f>E183+E184</f>
        <v>71.599999999999994</v>
      </c>
      <c r="F182" s="40"/>
      <c r="G182" s="40"/>
    </row>
    <row r="183" spans="1:7" ht="51" hidden="1" outlineLevel="5" x14ac:dyDescent="0.25">
      <c r="A183" s="7" t="s">
        <v>10</v>
      </c>
      <c r="B183" s="4" t="s">
        <v>127</v>
      </c>
      <c r="C183" s="4">
        <v>100</v>
      </c>
      <c r="D183" s="99"/>
      <c r="E183" s="115"/>
      <c r="F183" s="40"/>
      <c r="G183" s="40"/>
    </row>
    <row r="184" spans="1:7" ht="25.5" outlineLevel="6" x14ac:dyDescent="0.25">
      <c r="A184" s="3" t="s">
        <v>19</v>
      </c>
      <c r="B184" s="4" t="s">
        <v>127</v>
      </c>
      <c r="C184" s="4" t="s">
        <v>20</v>
      </c>
      <c r="D184" s="99">
        <v>71.599999999999994</v>
      </c>
      <c r="E184" s="118">
        <v>71.599999999999994</v>
      </c>
      <c r="F184" s="40"/>
      <c r="G184" s="40"/>
    </row>
    <row r="185" spans="1:7" hidden="1" outlineLevel="5" x14ac:dyDescent="0.25">
      <c r="A185" s="3"/>
      <c r="B185" s="4"/>
      <c r="C185" s="4"/>
      <c r="D185" s="99">
        <f>D186</f>
        <v>0</v>
      </c>
      <c r="E185" s="115"/>
      <c r="F185" s="40"/>
      <c r="G185" s="40"/>
    </row>
    <row r="186" spans="1:7" hidden="1" outlineLevel="6" x14ac:dyDescent="0.25">
      <c r="A186" s="3"/>
      <c r="B186" s="4"/>
      <c r="C186" s="4"/>
      <c r="D186" s="99"/>
      <c r="E186" s="115"/>
      <c r="F186" s="40"/>
      <c r="G186" s="40"/>
    </row>
    <row r="187" spans="1:7" ht="25.5" outlineLevel="2" x14ac:dyDescent="0.25">
      <c r="A187" s="60" t="s">
        <v>246</v>
      </c>
      <c r="B187" s="4" t="s">
        <v>128</v>
      </c>
      <c r="C187" s="4" t="s">
        <v>2</v>
      </c>
      <c r="D187" s="99">
        <f t="shared" ref="D187:E189" si="0">D188</f>
        <v>2634.25</v>
      </c>
      <c r="E187" s="118">
        <f t="shared" si="0"/>
        <v>2634.25</v>
      </c>
      <c r="F187" s="40"/>
      <c r="G187" s="40"/>
    </row>
    <row r="188" spans="1:7" ht="25.5" outlineLevel="4" x14ac:dyDescent="0.25">
      <c r="A188" s="60" t="s">
        <v>252</v>
      </c>
      <c r="B188" s="4" t="s">
        <v>128</v>
      </c>
      <c r="C188" s="4" t="s">
        <v>2</v>
      </c>
      <c r="D188" s="99">
        <f t="shared" si="0"/>
        <v>2634.25</v>
      </c>
      <c r="E188" s="118">
        <f t="shared" si="0"/>
        <v>2634.25</v>
      </c>
      <c r="F188" s="40"/>
      <c r="G188" s="40"/>
    </row>
    <row r="189" spans="1:7" ht="25.5" outlineLevel="5" x14ac:dyDescent="0.25">
      <c r="A189" s="3" t="s">
        <v>129</v>
      </c>
      <c r="B189" s="4" t="s">
        <v>332</v>
      </c>
      <c r="C189" s="4" t="s">
        <v>2</v>
      </c>
      <c r="D189" s="99">
        <f t="shared" si="0"/>
        <v>2634.25</v>
      </c>
      <c r="E189" s="118">
        <f t="shared" si="0"/>
        <v>2634.25</v>
      </c>
      <c r="F189" s="40"/>
      <c r="G189" s="40"/>
    </row>
    <row r="190" spans="1:7" ht="15.75" outlineLevel="6" thickBot="1" x14ac:dyDescent="0.3">
      <c r="A190" s="17" t="s">
        <v>27</v>
      </c>
      <c r="B190" s="18" t="s">
        <v>332</v>
      </c>
      <c r="C190" s="18" t="s">
        <v>28</v>
      </c>
      <c r="D190" s="103">
        <v>2634.25</v>
      </c>
      <c r="E190" s="118">
        <v>2634.25</v>
      </c>
      <c r="F190" s="40"/>
      <c r="G190" s="40"/>
    </row>
    <row r="191" spans="1:7" ht="43.5" outlineLevel="1" thickBot="1" x14ac:dyDescent="0.3">
      <c r="A191" s="11" t="s">
        <v>130</v>
      </c>
      <c r="B191" s="12" t="s">
        <v>131</v>
      </c>
      <c r="C191" s="12" t="s">
        <v>2</v>
      </c>
      <c r="D191" s="97">
        <f>D192+D196+D198+D206</f>
        <v>650</v>
      </c>
      <c r="E191" s="147">
        <f>E192+E196+E198+E206</f>
        <v>650</v>
      </c>
      <c r="F191" s="40"/>
      <c r="G191" s="40"/>
    </row>
    <row r="192" spans="1:7" outlineLevel="5" x14ac:dyDescent="0.25">
      <c r="A192" s="15" t="s">
        <v>132</v>
      </c>
      <c r="B192" s="150" t="s">
        <v>133</v>
      </c>
      <c r="C192" s="10" t="s">
        <v>2</v>
      </c>
      <c r="D192" s="98">
        <f>D193+D194+D195</f>
        <v>350</v>
      </c>
      <c r="E192" s="120">
        <f>E193+E194+E195</f>
        <v>350</v>
      </c>
      <c r="F192" s="40"/>
      <c r="G192" s="40"/>
    </row>
    <row r="193" spans="1:7" ht="25.5" outlineLevel="6" x14ac:dyDescent="0.25">
      <c r="A193" s="148" t="s">
        <v>19</v>
      </c>
      <c r="B193" s="84" t="s">
        <v>133</v>
      </c>
      <c r="C193" s="149" t="s">
        <v>20</v>
      </c>
      <c r="D193" s="99">
        <v>250</v>
      </c>
      <c r="E193" s="118">
        <v>250</v>
      </c>
      <c r="G193" s="40"/>
    </row>
    <row r="194" spans="1:7" ht="25.5" hidden="1" outlineLevel="6" x14ac:dyDescent="0.25">
      <c r="A194" s="69" t="s">
        <v>303</v>
      </c>
      <c r="B194" s="65" t="s">
        <v>133</v>
      </c>
      <c r="C194" s="64" t="s">
        <v>66</v>
      </c>
      <c r="D194" s="99">
        <v>0</v>
      </c>
      <c r="E194" s="115"/>
      <c r="G194" s="40"/>
    </row>
    <row r="195" spans="1:7" outlineLevel="6" x14ac:dyDescent="0.25">
      <c r="A195" s="3" t="s">
        <v>23</v>
      </c>
      <c r="B195" s="10" t="s">
        <v>133</v>
      </c>
      <c r="C195" s="4" t="s">
        <v>24</v>
      </c>
      <c r="D195" s="99">
        <v>100</v>
      </c>
      <c r="E195" s="118">
        <v>100</v>
      </c>
      <c r="F195" s="40"/>
      <c r="G195" s="40"/>
    </row>
    <row r="196" spans="1:7" outlineLevel="5" x14ac:dyDescent="0.25">
      <c r="A196" s="3" t="s">
        <v>134</v>
      </c>
      <c r="B196" s="4" t="s">
        <v>135</v>
      </c>
      <c r="C196" s="4" t="s">
        <v>2</v>
      </c>
      <c r="D196" s="99">
        <f>D197</f>
        <v>300</v>
      </c>
      <c r="E196" s="118">
        <f>E197</f>
        <v>300</v>
      </c>
      <c r="F196" s="40"/>
      <c r="G196" s="40"/>
    </row>
    <row r="197" spans="1:7" ht="26.25" outlineLevel="6" thickBot="1" x14ac:dyDescent="0.3">
      <c r="A197" s="3" t="s">
        <v>19</v>
      </c>
      <c r="B197" s="4" t="s">
        <v>135</v>
      </c>
      <c r="C197" s="4" t="s">
        <v>20</v>
      </c>
      <c r="D197" s="99">
        <v>300</v>
      </c>
      <c r="E197" s="118">
        <v>300</v>
      </c>
      <c r="F197" s="40"/>
      <c r="G197" s="40"/>
    </row>
    <row r="198" spans="1:7" ht="26.25" hidden="1" outlineLevel="2" thickBot="1" x14ac:dyDescent="0.3">
      <c r="A198" s="60" t="s">
        <v>246</v>
      </c>
      <c r="B198" s="4" t="s">
        <v>136</v>
      </c>
      <c r="C198" s="4" t="s">
        <v>2</v>
      </c>
      <c r="D198" s="99">
        <f>D199+D204</f>
        <v>0</v>
      </c>
      <c r="E198" s="115"/>
      <c r="F198" s="40"/>
      <c r="G198" s="40"/>
    </row>
    <row r="199" spans="1:7" ht="26.25" hidden="1" outlineLevel="4" thickBot="1" x14ac:dyDescent="0.3">
      <c r="A199" s="60" t="s">
        <v>251</v>
      </c>
      <c r="B199" s="4" t="s">
        <v>137</v>
      </c>
      <c r="C199" s="4" t="s">
        <v>2</v>
      </c>
      <c r="D199" s="99">
        <f>D200+D202</f>
        <v>0</v>
      </c>
      <c r="E199" s="115"/>
      <c r="F199" s="40"/>
      <c r="G199" s="40"/>
    </row>
    <row r="200" spans="1:7" ht="39" hidden="1" outlineLevel="5" thickBot="1" x14ac:dyDescent="0.3">
      <c r="A200" s="17" t="s">
        <v>138</v>
      </c>
      <c r="B200" s="4" t="s">
        <v>139</v>
      </c>
      <c r="C200" s="4" t="s">
        <v>2</v>
      </c>
      <c r="D200" s="99">
        <f>D201</f>
        <v>0</v>
      </c>
      <c r="E200" s="115"/>
      <c r="F200" s="40"/>
      <c r="G200" s="40"/>
    </row>
    <row r="201" spans="1:7" ht="26.25" hidden="1" outlineLevel="6" thickBot="1" x14ac:dyDescent="0.3">
      <c r="A201" s="25" t="s">
        <v>19</v>
      </c>
      <c r="B201" s="30" t="s">
        <v>139</v>
      </c>
      <c r="C201" s="18">
        <v>200</v>
      </c>
      <c r="D201" s="103"/>
      <c r="E201" s="115"/>
      <c r="F201" s="40"/>
      <c r="G201" s="40"/>
    </row>
    <row r="202" spans="1:7" ht="52.5" hidden="1" outlineLevel="6" thickBot="1" x14ac:dyDescent="0.3">
      <c r="A202" s="27" t="s">
        <v>270</v>
      </c>
      <c r="B202" s="29" t="s">
        <v>272</v>
      </c>
      <c r="C202" s="29" t="s">
        <v>2</v>
      </c>
      <c r="D202" s="104">
        <f>D203</f>
        <v>0</v>
      </c>
      <c r="E202" s="115"/>
      <c r="F202" s="40"/>
      <c r="G202" s="40"/>
    </row>
    <row r="203" spans="1:7" ht="26.25" hidden="1" outlineLevel="6" thickBot="1" x14ac:dyDescent="0.3">
      <c r="A203" s="28" t="s">
        <v>271</v>
      </c>
      <c r="B203" s="29" t="s">
        <v>272</v>
      </c>
      <c r="C203" s="29" t="s">
        <v>20</v>
      </c>
      <c r="D203" s="104"/>
      <c r="E203" s="115"/>
      <c r="F203" s="40"/>
      <c r="G203" s="40"/>
    </row>
    <row r="204" spans="1:7" ht="26.25" hidden="1" outlineLevel="6" thickBot="1" x14ac:dyDescent="0.3">
      <c r="A204" s="44" t="s">
        <v>284</v>
      </c>
      <c r="B204" s="45" t="s">
        <v>285</v>
      </c>
      <c r="C204" s="29" t="s">
        <v>2</v>
      </c>
      <c r="D204" s="104">
        <f>D205</f>
        <v>0</v>
      </c>
      <c r="E204" s="115"/>
      <c r="F204" s="40"/>
      <c r="G204" s="40"/>
    </row>
    <row r="205" spans="1:7" ht="26.25" hidden="1" outlineLevel="6" thickBot="1" x14ac:dyDescent="0.3">
      <c r="A205" s="7" t="s">
        <v>271</v>
      </c>
      <c r="B205" s="45" t="s">
        <v>285</v>
      </c>
      <c r="C205" s="29" t="s">
        <v>20</v>
      </c>
      <c r="D205" s="104"/>
      <c r="E205" s="115"/>
      <c r="F205" s="40"/>
      <c r="G205" s="40"/>
    </row>
    <row r="206" spans="1:7" ht="39" hidden="1" outlineLevel="6" thickBot="1" x14ac:dyDescent="0.3">
      <c r="A206" s="28" t="s">
        <v>282</v>
      </c>
      <c r="B206" s="29" t="s">
        <v>281</v>
      </c>
      <c r="C206" s="29" t="s">
        <v>2</v>
      </c>
      <c r="D206" s="104">
        <f>D207</f>
        <v>0</v>
      </c>
      <c r="E206" s="115"/>
      <c r="F206" s="40"/>
      <c r="G206" s="40"/>
    </row>
    <row r="207" spans="1:7" ht="26.25" hidden="1" outlineLevel="6" thickBot="1" x14ac:dyDescent="0.3">
      <c r="A207" s="28" t="s">
        <v>271</v>
      </c>
      <c r="B207" s="39" t="s">
        <v>281</v>
      </c>
      <c r="C207" s="39" t="s">
        <v>20</v>
      </c>
      <c r="D207" s="105"/>
      <c r="E207" s="115"/>
      <c r="F207" s="40"/>
      <c r="G207" s="40"/>
    </row>
    <row r="208" spans="1:7" ht="58.5" outlineLevel="1" thickBot="1" x14ac:dyDescent="0.3">
      <c r="A208" s="61" t="s">
        <v>359</v>
      </c>
      <c r="B208" s="12" t="s">
        <v>140</v>
      </c>
      <c r="C208" s="12" t="s">
        <v>2</v>
      </c>
      <c r="D208" s="97">
        <f t="shared" ref="D208:E211" si="1">D209</f>
        <v>4998.8</v>
      </c>
      <c r="E208" s="145">
        <f t="shared" si="1"/>
        <v>4998.8</v>
      </c>
      <c r="F208" s="40"/>
      <c r="G208" s="40"/>
    </row>
    <row r="209" spans="1:7" ht="25.5" outlineLevel="2" x14ac:dyDescent="0.25">
      <c r="A209" s="59" t="s">
        <v>246</v>
      </c>
      <c r="B209" s="10" t="s">
        <v>141</v>
      </c>
      <c r="C209" s="130" t="s">
        <v>2</v>
      </c>
      <c r="D209" s="120">
        <f t="shared" si="1"/>
        <v>4998.8</v>
      </c>
      <c r="E209" s="120">
        <f t="shared" si="1"/>
        <v>4998.8</v>
      </c>
      <c r="F209" s="40"/>
      <c r="G209" s="40"/>
    </row>
    <row r="210" spans="1:7" ht="18" customHeight="1" outlineLevel="4" x14ac:dyDescent="0.25">
      <c r="A210" s="60" t="s">
        <v>258</v>
      </c>
      <c r="B210" s="6" t="s">
        <v>334</v>
      </c>
      <c r="C210" s="83" t="s">
        <v>2</v>
      </c>
      <c r="D210" s="118">
        <f t="shared" si="1"/>
        <v>4998.8</v>
      </c>
      <c r="E210" s="118">
        <f t="shared" si="1"/>
        <v>4998.8</v>
      </c>
      <c r="F210" s="40"/>
      <c r="G210" s="40"/>
    </row>
    <row r="211" spans="1:7" ht="51" outlineLevel="5" x14ac:dyDescent="0.25">
      <c r="A211" s="7" t="s">
        <v>142</v>
      </c>
      <c r="B211" s="82" t="s">
        <v>333</v>
      </c>
      <c r="C211" s="83" t="s">
        <v>2</v>
      </c>
      <c r="D211" s="118">
        <f t="shared" si="1"/>
        <v>4998.8</v>
      </c>
      <c r="E211" s="118">
        <f t="shared" si="1"/>
        <v>4998.8</v>
      </c>
      <c r="F211" s="40"/>
      <c r="G211" s="40"/>
    </row>
    <row r="212" spans="1:7" ht="15.75" outlineLevel="6" thickBot="1" x14ac:dyDescent="0.3">
      <c r="A212" s="8" t="s">
        <v>23</v>
      </c>
      <c r="B212" s="82" t="s">
        <v>333</v>
      </c>
      <c r="C212" s="146" t="s">
        <v>24</v>
      </c>
      <c r="D212" s="118">
        <v>4998.8</v>
      </c>
      <c r="E212" s="118">
        <v>4998.8</v>
      </c>
      <c r="F212" s="40"/>
      <c r="G212" s="40"/>
    </row>
    <row r="213" spans="1:7" ht="43.5" outlineLevel="1" thickBot="1" x14ac:dyDescent="0.3">
      <c r="A213" s="11" t="s">
        <v>259</v>
      </c>
      <c r="B213" s="12" t="s">
        <v>143</v>
      </c>
      <c r="C213" s="12" t="s">
        <v>2</v>
      </c>
      <c r="D213" s="147">
        <f>D214+D219+D221+D225+D230+D233+D235+D237+D239</f>
        <v>63966.2</v>
      </c>
      <c r="E213" s="147">
        <f>E214+E219+E221+E225+E230+E233+E235+E237+E239</f>
        <v>73122.100000000006</v>
      </c>
      <c r="F213" s="40"/>
      <c r="G213" s="40"/>
    </row>
    <row r="214" spans="1:7" ht="25.5" outlineLevel="5" x14ac:dyDescent="0.25">
      <c r="A214" s="20" t="s">
        <v>144</v>
      </c>
      <c r="B214" s="10" t="s">
        <v>145</v>
      </c>
      <c r="C214" s="130" t="s">
        <v>2</v>
      </c>
      <c r="D214" s="120">
        <f>D215+D216+D217+D218</f>
        <v>4823.6000000000004</v>
      </c>
      <c r="E214" s="120">
        <f>E215+E216+E217+E218</f>
        <v>4531.8</v>
      </c>
      <c r="F214" s="40"/>
      <c r="G214" s="40"/>
    </row>
    <row r="215" spans="1:7" ht="51" outlineLevel="6" x14ac:dyDescent="0.25">
      <c r="A215" s="7" t="s">
        <v>10</v>
      </c>
      <c r="B215" s="6" t="s">
        <v>145</v>
      </c>
      <c r="C215" s="134" t="s">
        <v>11</v>
      </c>
      <c r="D215" s="118">
        <v>3833</v>
      </c>
      <c r="E215" s="118">
        <v>3457</v>
      </c>
      <c r="F215" s="40"/>
      <c r="G215" s="40"/>
    </row>
    <row r="216" spans="1:7" ht="25.5" outlineLevel="6" x14ac:dyDescent="0.25">
      <c r="A216" s="7" t="s">
        <v>19</v>
      </c>
      <c r="B216" s="83" t="s">
        <v>145</v>
      </c>
      <c r="C216" s="143" t="s">
        <v>20</v>
      </c>
      <c r="D216" s="118">
        <v>989.6</v>
      </c>
      <c r="E216" s="118">
        <v>1073.8</v>
      </c>
      <c r="F216" s="40"/>
      <c r="G216" s="40"/>
    </row>
    <row r="217" spans="1:7" hidden="1" outlineLevel="6" x14ac:dyDescent="0.25">
      <c r="A217" s="63" t="s">
        <v>304</v>
      </c>
      <c r="B217" s="64" t="s">
        <v>145</v>
      </c>
      <c r="C217" s="144">
        <v>300</v>
      </c>
      <c r="D217" s="118"/>
      <c r="E217" s="115"/>
      <c r="F217" s="40"/>
      <c r="G217" s="40"/>
    </row>
    <row r="218" spans="1:7" outlineLevel="6" x14ac:dyDescent="0.25">
      <c r="A218" s="7" t="s">
        <v>23</v>
      </c>
      <c r="B218" s="6" t="s">
        <v>145</v>
      </c>
      <c r="C218" s="130" t="s">
        <v>24</v>
      </c>
      <c r="D218" s="118">
        <v>1</v>
      </c>
      <c r="E218" s="118">
        <v>1</v>
      </c>
      <c r="F218" s="40"/>
      <c r="G218" s="40"/>
    </row>
    <row r="219" spans="1:7" ht="51" outlineLevel="5" x14ac:dyDescent="0.25">
      <c r="A219" s="7" t="s">
        <v>146</v>
      </c>
      <c r="B219" s="6" t="s">
        <v>147</v>
      </c>
      <c r="C219" s="83" t="s">
        <v>2</v>
      </c>
      <c r="D219" s="118">
        <f>D220</f>
        <v>13407</v>
      </c>
      <c r="E219" s="118">
        <f>E220</f>
        <v>13407</v>
      </c>
      <c r="F219" s="40"/>
      <c r="G219" s="40"/>
    </row>
    <row r="220" spans="1:7" outlineLevel="6" x14ac:dyDescent="0.25">
      <c r="A220" s="7" t="s">
        <v>148</v>
      </c>
      <c r="B220" s="6" t="s">
        <v>147</v>
      </c>
      <c r="C220" s="83" t="s">
        <v>149</v>
      </c>
      <c r="D220" s="118">
        <v>13407</v>
      </c>
      <c r="E220" s="118">
        <v>13407</v>
      </c>
      <c r="F220" s="40"/>
      <c r="G220" s="40"/>
    </row>
    <row r="221" spans="1:7" ht="38.25" outlineLevel="5" x14ac:dyDescent="0.25">
      <c r="A221" s="7" t="s">
        <v>150</v>
      </c>
      <c r="B221" s="6" t="s">
        <v>151</v>
      </c>
      <c r="C221" s="83" t="s">
        <v>2</v>
      </c>
      <c r="D221" s="118">
        <f>D222</f>
        <v>12281</v>
      </c>
      <c r="E221" s="118">
        <f>E222</f>
        <v>12281</v>
      </c>
      <c r="F221" s="40"/>
      <c r="G221" s="40"/>
    </row>
    <row r="222" spans="1:7" outlineLevel="6" x14ac:dyDescent="0.25">
      <c r="A222" s="7" t="s">
        <v>148</v>
      </c>
      <c r="B222" s="6" t="s">
        <v>151</v>
      </c>
      <c r="C222" s="83" t="s">
        <v>149</v>
      </c>
      <c r="D222" s="118">
        <v>12281</v>
      </c>
      <c r="E222" s="118">
        <v>12281</v>
      </c>
      <c r="F222" s="40"/>
      <c r="G222" s="40"/>
    </row>
    <row r="223" spans="1:7" hidden="1" outlineLevel="5" x14ac:dyDescent="0.25">
      <c r="A223" s="7" t="s">
        <v>152</v>
      </c>
      <c r="B223" s="6" t="s">
        <v>153</v>
      </c>
      <c r="C223" s="83" t="s">
        <v>2</v>
      </c>
      <c r="D223" s="118">
        <f>D224</f>
        <v>0</v>
      </c>
      <c r="E223" s="118">
        <f>E224</f>
        <v>0</v>
      </c>
      <c r="F223" s="40"/>
      <c r="G223" s="40"/>
    </row>
    <row r="224" spans="1:7" hidden="1" outlineLevel="6" x14ac:dyDescent="0.25">
      <c r="A224" s="7" t="s">
        <v>148</v>
      </c>
      <c r="B224" s="6" t="s">
        <v>153</v>
      </c>
      <c r="C224" s="83" t="s">
        <v>149</v>
      </c>
      <c r="D224" s="118">
        <v>0</v>
      </c>
      <c r="E224" s="118">
        <v>0</v>
      </c>
      <c r="F224" s="40"/>
      <c r="G224" s="40"/>
    </row>
    <row r="225" spans="1:7" ht="25.5" outlineLevel="5" collapsed="1" x14ac:dyDescent="0.25">
      <c r="A225" s="7" t="s">
        <v>154</v>
      </c>
      <c r="B225" s="6" t="s">
        <v>155</v>
      </c>
      <c r="C225" s="83" t="s">
        <v>2</v>
      </c>
      <c r="D225" s="118">
        <f>D226</f>
        <v>1000</v>
      </c>
      <c r="E225" s="118">
        <f>E226</f>
        <v>1000</v>
      </c>
      <c r="F225" s="40"/>
      <c r="G225" s="40"/>
    </row>
    <row r="226" spans="1:7" outlineLevel="6" x14ac:dyDescent="0.25">
      <c r="A226" s="7" t="s">
        <v>156</v>
      </c>
      <c r="B226" s="6" t="s">
        <v>155</v>
      </c>
      <c r="C226" s="83" t="s">
        <v>157</v>
      </c>
      <c r="D226" s="118">
        <v>1000</v>
      </c>
      <c r="E226" s="118">
        <v>1000</v>
      </c>
      <c r="F226" s="40"/>
      <c r="G226" s="40"/>
    </row>
    <row r="227" spans="1:7" ht="25.5" hidden="1" outlineLevel="5" x14ac:dyDescent="0.25">
      <c r="A227" s="7" t="s">
        <v>158</v>
      </c>
      <c r="B227" s="6" t="s">
        <v>159</v>
      </c>
      <c r="C227" s="6" t="s">
        <v>2</v>
      </c>
      <c r="D227" s="98">
        <f>D228+D229</f>
        <v>0</v>
      </c>
      <c r="E227" s="128"/>
      <c r="F227" s="40"/>
      <c r="G227" s="40"/>
    </row>
    <row r="228" spans="1:7" ht="51" hidden="1" outlineLevel="6" x14ac:dyDescent="0.25">
      <c r="A228" s="7" t="s">
        <v>10</v>
      </c>
      <c r="B228" s="6" t="s">
        <v>159</v>
      </c>
      <c r="C228" s="6" t="s">
        <v>11</v>
      </c>
      <c r="D228" s="99">
        <v>0</v>
      </c>
      <c r="E228" s="115"/>
      <c r="F228" s="40"/>
      <c r="G228" s="40"/>
    </row>
    <row r="229" spans="1:7" ht="25.5" hidden="1" outlineLevel="6" x14ac:dyDescent="0.25">
      <c r="A229" s="7" t="s">
        <v>19</v>
      </c>
      <c r="B229" s="6" t="s">
        <v>159</v>
      </c>
      <c r="C229" s="6" t="s">
        <v>20</v>
      </c>
      <c r="D229" s="103">
        <v>0</v>
      </c>
      <c r="E229" s="117"/>
      <c r="F229" s="40"/>
      <c r="G229" s="40"/>
    </row>
    <row r="230" spans="1:7" ht="25.5" outlineLevel="5" collapsed="1" x14ac:dyDescent="0.25">
      <c r="A230" s="7" t="s">
        <v>160</v>
      </c>
      <c r="B230" s="6" t="s">
        <v>161</v>
      </c>
      <c r="C230" s="83" t="s">
        <v>2</v>
      </c>
      <c r="D230" s="118">
        <f>D231</f>
        <v>124</v>
      </c>
      <c r="E230" s="118">
        <f>E231</f>
        <v>124</v>
      </c>
      <c r="F230" s="40"/>
      <c r="G230" s="40"/>
    </row>
    <row r="231" spans="1:7" outlineLevel="6" x14ac:dyDescent="0.25">
      <c r="A231" s="7" t="s">
        <v>23</v>
      </c>
      <c r="B231" s="6" t="s">
        <v>161</v>
      </c>
      <c r="C231" s="83" t="s">
        <v>24</v>
      </c>
      <c r="D231" s="118">
        <v>124</v>
      </c>
      <c r="E231" s="118">
        <v>124</v>
      </c>
      <c r="F231" s="40"/>
      <c r="G231" s="40"/>
    </row>
    <row r="232" spans="1:7" outlineLevel="2" x14ac:dyDescent="0.25">
      <c r="A232" s="5" t="s">
        <v>250</v>
      </c>
      <c r="B232" s="6" t="s">
        <v>162</v>
      </c>
      <c r="C232" s="83" t="s">
        <v>2</v>
      </c>
      <c r="D232" s="118">
        <f>D233+D235+D237</f>
        <v>23623.399999999998</v>
      </c>
      <c r="E232" s="118">
        <f>E233+E235+E237</f>
        <v>23990.399999999998</v>
      </c>
      <c r="F232" s="141"/>
      <c r="G232" s="40"/>
    </row>
    <row r="233" spans="1:7" ht="25.5" outlineLevel="5" x14ac:dyDescent="0.25">
      <c r="A233" s="7" t="s">
        <v>54</v>
      </c>
      <c r="B233" s="6" t="s">
        <v>163</v>
      </c>
      <c r="C233" s="83" t="s">
        <v>2</v>
      </c>
      <c r="D233" s="118">
        <f>D234</f>
        <v>4258.8</v>
      </c>
      <c r="E233" s="118">
        <f>E234</f>
        <v>4634.8</v>
      </c>
      <c r="F233" s="141"/>
      <c r="G233" s="40"/>
    </row>
    <row r="234" spans="1:7" ht="51" outlineLevel="6" x14ac:dyDescent="0.25">
      <c r="A234" s="7" t="s">
        <v>10</v>
      </c>
      <c r="B234" s="6" t="s">
        <v>163</v>
      </c>
      <c r="C234" s="83" t="s">
        <v>11</v>
      </c>
      <c r="D234" s="118">
        <v>4258.8</v>
      </c>
      <c r="E234" s="118">
        <v>4634.8</v>
      </c>
      <c r="F234" s="141"/>
      <c r="G234" s="40"/>
    </row>
    <row r="235" spans="1:7" ht="24.75" customHeight="1" outlineLevel="5" x14ac:dyDescent="0.25">
      <c r="A235" s="7" t="s">
        <v>164</v>
      </c>
      <c r="B235" s="6" t="s">
        <v>165</v>
      </c>
      <c r="C235" s="83" t="s">
        <v>2</v>
      </c>
      <c r="D235" s="118">
        <f>D236</f>
        <v>17058.599999999999</v>
      </c>
      <c r="E235" s="118">
        <f t="shared" ref="E235" si="2">E236</f>
        <v>17058.599999999999</v>
      </c>
      <c r="F235" s="142"/>
      <c r="G235" s="40"/>
    </row>
    <row r="236" spans="1:7" outlineLevel="6" x14ac:dyDescent="0.25">
      <c r="A236" s="7" t="s">
        <v>148</v>
      </c>
      <c r="B236" s="6" t="s">
        <v>165</v>
      </c>
      <c r="C236" s="83" t="s">
        <v>149</v>
      </c>
      <c r="D236" s="118">
        <v>17058.599999999999</v>
      </c>
      <c r="E236" s="118">
        <v>17058.599999999999</v>
      </c>
      <c r="F236" s="141"/>
      <c r="G236" s="40"/>
    </row>
    <row r="237" spans="1:7" outlineLevel="5" x14ac:dyDescent="0.25">
      <c r="A237" s="7" t="s">
        <v>166</v>
      </c>
      <c r="B237" s="6" t="s">
        <v>167</v>
      </c>
      <c r="C237" s="83" t="s">
        <v>2</v>
      </c>
      <c r="D237" s="118">
        <f>D238</f>
        <v>2306</v>
      </c>
      <c r="E237" s="118">
        <f>E238</f>
        <v>2297</v>
      </c>
      <c r="F237" s="141"/>
      <c r="G237" s="40"/>
    </row>
    <row r="238" spans="1:7" outlineLevel="6" x14ac:dyDescent="0.25">
      <c r="A238" s="19" t="s">
        <v>148</v>
      </c>
      <c r="B238" s="18" t="s">
        <v>167</v>
      </c>
      <c r="C238" s="134" t="s">
        <v>149</v>
      </c>
      <c r="D238" s="132">
        <v>2306</v>
      </c>
      <c r="E238" s="132">
        <v>2297</v>
      </c>
      <c r="F238" s="141"/>
      <c r="G238" s="40"/>
    </row>
    <row r="239" spans="1:7" outlineLevel="6" x14ac:dyDescent="0.25">
      <c r="A239" s="25"/>
      <c r="B239" s="84"/>
      <c r="C239" s="84"/>
      <c r="D239" s="118">
        <f>D240</f>
        <v>8707.2000000000007</v>
      </c>
      <c r="E239" s="118">
        <f>E240</f>
        <v>17787.900000000001</v>
      </c>
      <c r="F239" s="141"/>
      <c r="G239" s="40"/>
    </row>
    <row r="240" spans="1:7" outlineLevel="6" x14ac:dyDescent="0.25">
      <c r="A240" s="25"/>
      <c r="B240" s="84"/>
      <c r="C240" s="84">
        <v>800</v>
      </c>
      <c r="D240" s="118">
        <v>8707.2000000000007</v>
      </c>
      <c r="E240" s="118">
        <v>17787.900000000001</v>
      </c>
      <c r="F240" s="141"/>
      <c r="G240" s="40"/>
    </row>
    <row r="241" spans="1:7" ht="43.5" outlineLevel="1" thickBot="1" x14ac:dyDescent="0.3">
      <c r="A241" s="66" t="s">
        <v>260</v>
      </c>
      <c r="B241" s="38" t="s">
        <v>168</v>
      </c>
      <c r="C241" s="38" t="s">
        <v>2</v>
      </c>
      <c r="D241" s="109">
        <f>D242+D245+D247+D249+D253+D255</f>
        <v>5047</v>
      </c>
      <c r="E241" s="124">
        <f>E242+E245+E247+E249+E253+E255</f>
        <v>5068</v>
      </c>
      <c r="F241" s="40"/>
      <c r="G241" s="40"/>
    </row>
    <row r="242" spans="1:7" outlineLevel="5" x14ac:dyDescent="0.25">
      <c r="A242" s="15" t="s">
        <v>169</v>
      </c>
      <c r="B242" s="10" t="s">
        <v>170</v>
      </c>
      <c r="C242" s="10" t="s">
        <v>2</v>
      </c>
      <c r="D242" s="98">
        <f>D243+D244</f>
        <v>764</v>
      </c>
      <c r="E242" s="120">
        <f>E243+E244</f>
        <v>785</v>
      </c>
      <c r="F242" s="40"/>
      <c r="G242" s="40"/>
    </row>
    <row r="243" spans="1:7" ht="25.5" outlineLevel="6" x14ac:dyDescent="0.25">
      <c r="A243" s="3" t="s">
        <v>19</v>
      </c>
      <c r="B243" s="4" t="s">
        <v>170</v>
      </c>
      <c r="C243" s="4" t="s">
        <v>20</v>
      </c>
      <c r="D243" s="99">
        <v>764</v>
      </c>
      <c r="E243" s="118">
        <v>785</v>
      </c>
      <c r="G243" s="40"/>
    </row>
    <row r="244" spans="1:7" ht="25.5" outlineLevel="6" x14ac:dyDescent="0.25">
      <c r="A244" s="3" t="s">
        <v>21</v>
      </c>
      <c r="B244" s="4" t="s">
        <v>170</v>
      </c>
      <c r="C244" s="4" t="s">
        <v>22</v>
      </c>
      <c r="D244" s="99">
        <v>0</v>
      </c>
      <c r="E244" s="115"/>
      <c r="F244" s="40"/>
      <c r="G244" s="40"/>
    </row>
    <row r="245" spans="1:7" ht="39" hidden="1" outlineLevel="6" x14ac:dyDescent="0.25">
      <c r="A245" s="85" t="s">
        <v>335</v>
      </c>
      <c r="B245" s="86" t="s">
        <v>336</v>
      </c>
      <c r="C245" s="58" t="s">
        <v>2</v>
      </c>
      <c r="D245" s="99">
        <f>D246</f>
        <v>0</v>
      </c>
      <c r="E245" s="115"/>
      <c r="F245" s="40"/>
      <c r="G245" s="40"/>
    </row>
    <row r="246" spans="1:7" ht="25.5" hidden="1" outlineLevel="6" x14ac:dyDescent="0.25">
      <c r="A246" s="5" t="s">
        <v>271</v>
      </c>
      <c r="B246" s="26" t="s">
        <v>336</v>
      </c>
      <c r="C246" s="46" t="s">
        <v>20</v>
      </c>
      <c r="D246" s="99">
        <v>0</v>
      </c>
      <c r="E246" s="115"/>
      <c r="F246" s="40"/>
      <c r="G246" s="40"/>
    </row>
    <row r="247" spans="1:7" ht="38.25" outlineLevel="5" x14ac:dyDescent="0.25">
      <c r="A247" s="3" t="s">
        <v>171</v>
      </c>
      <c r="B247" s="4" t="s">
        <v>172</v>
      </c>
      <c r="C247" s="4" t="s">
        <v>2</v>
      </c>
      <c r="D247" s="99">
        <f>D248</f>
        <v>4070.2</v>
      </c>
      <c r="E247" s="118">
        <f>E248</f>
        <v>4070.2</v>
      </c>
      <c r="F247" s="40"/>
      <c r="G247" s="40"/>
    </row>
    <row r="248" spans="1:7" ht="51" outlineLevel="6" x14ac:dyDescent="0.25">
      <c r="A248" s="3" t="s">
        <v>10</v>
      </c>
      <c r="B248" s="4" t="s">
        <v>172</v>
      </c>
      <c r="C248" s="4" t="s">
        <v>11</v>
      </c>
      <c r="D248" s="99">
        <v>4070.2</v>
      </c>
      <c r="E248" s="118">
        <v>4070.2</v>
      </c>
      <c r="F248" s="40"/>
      <c r="G248" s="40"/>
    </row>
    <row r="249" spans="1:7" outlineLevel="5" x14ac:dyDescent="0.25">
      <c r="A249" s="3" t="s">
        <v>173</v>
      </c>
      <c r="B249" s="4" t="s">
        <v>174</v>
      </c>
      <c r="C249" s="4" t="s">
        <v>2</v>
      </c>
      <c r="D249" s="99">
        <f>D252+D251+D250</f>
        <v>200</v>
      </c>
      <c r="E249" s="118">
        <f>E252+E251+E250</f>
        <v>200</v>
      </c>
      <c r="F249" s="40"/>
      <c r="G249" s="40"/>
    </row>
    <row r="250" spans="1:7" ht="25.5" outlineLevel="5" x14ac:dyDescent="0.25">
      <c r="A250" s="3" t="s">
        <v>19</v>
      </c>
      <c r="B250" s="4" t="s">
        <v>174</v>
      </c>
      <c r="C250" s="4">
        <v>200</v>
      </c>
      <c r="D250" s="99">
        <v>200</v>
      </c>
      <c r="E250" s="118">
        <v>200</v>
      </c>
      <c r="F250" s="40"/>
      <c r="G250" s="40"/>
    </row>
    <row r="251" spans="1:7" hidden="1" outlineLevel="5" x14ac:dyDescent="0.25">
      <c r="A251" s="48" t="s">
        <v>148</v>
      </c>
      <c r="B251" s="4" t="s">
        <v>174</v>
      </c>
      <c r="C251" s="4">
        <v>500</v>
      </c>
      <c r="D251" s="99"/>
      <c r="E251" s="115"/>
      <c r="F251" s="40"/>
      <c r="G251" s="40"/>
    </row>
    <row r="252" spans="1:7" hidden="1" outlineLevel="6" x14ac:dyDescent="0.25">
      <c r="A252" s="15" t="s">
        <v>23</v>
      </c>
      <c r="B252" s="4" t="s">
        <v>174</v>
      </c>
      <c r="C252" s="4" t="s">
        <v>24</v>
      </c>
      <c r="D252" s="99"/>
      <c r="E252" s="115"/>
      <c r="F252" s="40"/>
      <c r="G252" s="40"/>
    </row>
    <row r="253" spans="1:7" outlineLevel="5" collapsed="1" x14ac:dyDescent="0.25">
      <c r="A253" s="3" t="s">
        <v>175</v>
      </c>
      <c r="B253" s="4" t="s">
        <v>176</v>
      </c>
      <c r="C253" s="4" t="s">
        <v>2</v>
      </c>
      <c r="D253" s="99">
        <f>D254</f>
        <v>12.8</v>
      </c>
      <c r="E253" s="118">
        <f>E254</f>
        <v>12.8</v>
      </c>
      <c r="F253" s="40"/>
      <c r="G253" s="40"/>
    </row>
    <row r="254" spans="1:7" ht="26.25" outlineLevel="6" thickBot="1" x14ac:dyDescent="0.3">
      <c r="A254" s="17" t="s">
        <v>19</v>
      </c>
      <c r="B254" s="18" t="s">
        <v>176</v>
      </c>
      <c r="C254" s="18" t="s">
        <v>20</v>
      </c>
      <c r="D254" s="103">
        <v>12.8</v>
      </c>
      <c r="E254" s="118">
        <v>12.8</v>
      </c>
      <c r="F254" s="40"/>
      <c r="G254" s="40"/>
    </row>
    <row r="255" spans="1:7" ht="26.25" hidden="1" outlineLevel="6" thickBot="1" x14ac:dyDescent="0.3">
      <c r="A255" s="5" t="s">
        <v>300</v>
      </c>
      <c r="B255" s="46" t="s">
        <v>302</v>
      </c>
      <c r="C255" s="46" t="s">
        <v>2</v>
      </c>
      <c r="D255" s="100">
        <f>D256</f>
        <v>0</v>
      </c>
      <c r="E255" s="115"/>
      <c r="F255" s="40"/>
      <c r="G255" s="40"/>
    </row>
    <row r="256" spans="1:7" ht="51.75" hidden="1" outlineLevel="6" thickBot="1" x14ac:dyDescent="0.3">
      <c r="A256" s="31" t="s">
        <v>295</v>
      </c>
      <c r="B256" s="138" t="s">
        <v>302</v>
      </c>
      <c r="C256" s="138" t="s">
        <v>11</v>
      </c>
      <c r="D256" s="112"/>
      <c r="E256" s="117"/>
      <c r="F256" s="40"/>
      <c r="G256" s="40"/>
    </row>
    <row r="257" spans="1:7" ht="57.75" outlineLevel="1" thickBot="1" x14ac:dyDescent="0.3">
      <c r="A257" s="21" t="s">
        <v>261</v>
      </c>
      <c r="B257" s="22" t="s">
        <v>177</v>
      </c>
      <c r="C257" s="22" t="s">
        <v>2</v>
      </c>
      <c r="D257" s="131">
        <f>D258+D260+D263+D265+D269+D271+D273+D282</f>
        <v>60928.6</v>
      </c>
      <c r="E257" s="121">
        <f>E258+E260+E263+E265+E269+E271+E273+E282</f>
        <v>64412.9</v>
      </c>
      <c r="F257" s="40"/>
      <c r="G257" s="40"/>
    </row>
    <row r="258" spans="1:7" hidden="1" outlineLevel="5" x14ac:dyDescent="0.25">
      <c r="A258" s="20" t="s">
        <v>178</v>
      </c>
      <c r="B258" s="10" t="s">
        <v>179</v>
      </c>
      <c r="C258" s="130" t="s">
        <v>2</v>
      </c>
      <c r="D258" s="120">
        <f>D259</f>
        <v>0</v>
      </c>
      <c r="E258" s="128"/>
      <c r="F258" s="40"/>
      <c r="G258" s="40"/>
    </row>
    <row r="259" spans="1:7" ht="25.5" hidden="1" outlineLevel="6" x14ac:dyDescent="0.25">
      <c r="A259" s="7" t="s">
        <v>19</v>
      </c>
      <c r="B259" s="6" t="s">
        <v>179</v>
      </c>
      <c r="C259" s="83" t="s">
        <v>20</v>
      </c>
      <c r="D259" s="118">
        <v>0</v>
      </c>
      <c r="E259" s="115"/>
      <c r="F259" s="40"/>
      <c r="G259" s="40"/>
    </row>
    <row r="260" spans="1:7" ht="25.5" outlineLevel="5" collapsed="1" x14ac:dyDescent="0.25">
      <c r="A260" s="7" t="s">
        <v>180</v>
      </c>
      <c r="B260" s="6" t="s">
        <v>181</v>
      </c>
      <c r="C260" s="83" t="s">
        <v>2</v>
      </c>
      <c r="D260" s="118">
        <f>D261+D262</f>
        <v>23216.724999999999</v>
      </c>
      <c r="E260" s="118">
        <f>E261+E262</f>
        <v>23883.625</v>
      </c>
      <c r="F260" s="40"/>
      <c r="G260" s="40"/>
    </row>
    <row r="261" spans="1:7" ht="25.5" outlineLevel="6" x14ac:dyDescent="0.25">
      <c r="A261" s="7" t="s">
        <v>19</v>
      </c>
      <c r="B261" s="6" t="s">
        <v>181</v>
      </c>
      <c r="C261" s="83" t="s">
        <v>20</v>
      </c>
      <c r="D261" s="118">
        <v>23216.724999999999</v>
      </c>
      <c r="E261" s="118">
        <v>23883.625</v>
      </c>
      <c r="F261" s="40"/>
      <c r="G261" s="40"/>
    </row>
    <row r="262" spans="1:7" hidden="1" outlineLevel="6" x14ac:dyDescent="0.25">
      <c r="A262" s="7" t="s">
        <v>276</v>
      </c>
      <c r="B262" s="37" t="s">
        <v>181</v>
      </c>
      <c r="C262" s="83">
        <v>500</v>
      </c>
      <c r="D262" s="118">
        <v>0</v>
      </c>
      <c r="E262" s="115"/>
      <c r="F262" s="40"/>
      <c r="G262" s="40"/>
    </row>
    <row r="263" spans="1:7" ht="16.5" customHeight="1" outlineLevel="5" x14ac:dyDescent="0.25">
      <c r="A263" s="7" t="s">
        <v>182</v>
      </c>
      <c r="B263" s="6" t="s">
        <v>183</v>
      </c>
      <c r="C263" s="83" t="s">
        <v>2</v>
      </c>
      <c r="D263" s="118">
        <f>D264</f>
        <v>25</v>
      </c>
      <c r="E263" s="118">
        <f>E264</f>
        <v>25</v>
      </c>
      <c r="F263" s="40"/>
      <c r="G263" s="40"/>
    </row>
    <row r="264" spans="1:7" ht="25.5" outlineLevel="6" x14ac:dyDescent="0.25">
      <c r="A264" s="7" t="s">
        <v>19</v>
      </c>
      <c r="B264" s="6" t="s">
        <v>183</v>
      </c>
      <c r="C264" s="83" t="s">
        <v>20</v>
      </c>
      <c r="D264" s="118">
        <f>25</f>
        <v>25</v>
      </c>
      <c r="E264" s="118">
        <f>25</f>
        <v>25</v>
      </c>
      <c r="F264" s="40"/>
      <c r="G264" s="40"/>
    </row>
    <row r="265" spans="1:7" ht="51" hidden="1" outlineLevel="5" x14ac:dyDescent="0.25">
      <c r="A265" s="7" t="s">
        <v>184</v>
      </c>
      <c r="B265" s="6" t="s">
        <v>185</v>
      </c>
      <c r="C265" s="83" t="s">
        <v>2</v>
      </c>
      <c r="D265" s="118">
        <f>D266+D267+D268</f>
        <v>0</v>
      </c>
      <c r="E265" s="115"/>
      <c r="F265" s="40"/>
      <c r="G265" s="40"/>
    </row>
    <row r="266" spans="1:7" ht="25.5" hidden="1" outlineLevel="6" x14ac:dyDescent="0.25">
      <c r="A266" s="7" t="s">
        <v>19</v>
      </c>
      <c r="B266" s="6" t="s">
        <v>185</v>
      </c>
      <c r="C266" s="83" t="s">
        <v>20</v>
      </c>
      <c r="D266" s="118"/>
      <c r="E266" s="115"/>
      <c r="F266" s="40"/>
      <c r="G266" s="40"/>
    </row>
    <row r="267" spans="1:7" hidden="1" outlineLevel="6" x14ac:dyDescent="0.25">
      <c r="A267" s="7" t="s">
        <v>276</v>
      </c>
      <c r="B267" s="6" t="s">
        <v>185</v>
      </c>
      <c r="C267" s="83">
        <v>500</v>
      </c>
      <c r="D267" s="118"/>
      <c r="E267" s="115"/>
      <c r="F267" s="40"/>
      <c r="G267" s="40"/>
    </row>
    <row r="268" spans="1:7" hidden="1" outlineLevel="6" x14ac:dyDescent="0.25">
      <c r="A268" s="48" t="s">
        <v>23</v>
      </c>
      <c r="B268" s="6" t="s">
        <v>185</v>
      </c>
      <c r="C268" s="83">
        <v>800</v>
      </c>
      <c r="D268" s="118"/>
      <c r="E268" s="115"/>
      <c r="F268" s="40"/>
      <c r="G268" s="40"/>
    </row>
    <row r="269" spans="1:7" ht="25.5" hidden="1" outlineLevel="6" x14ac:dyDescent="0.25">
      <c r="A269" s="43" t="s">
        <v>286</v>
      </c>
      <c r="B269" s="42" t="s">
        <v>287</v>
      </c>
      <c r="C269" s="140" t="s">
        <v>2</v>
      </c>
      <c r="D269" s="118">
        <f>D270</f>
        <v>0</v>
      </c>
      <c r="E269" s="115"/>
      <c r="F269" s="40"/>
      <c r="G269" s="40"/>
    </row>
    <row r="270" spans="1:7" ht="25.5" hidden="1" outlineLevel="6" x14ac:dyDescent="0.25">
      <c r="A270" s="41" t="s">
        <v>271</v>
      </c>
      <c r="B270" s="42" t="s">
        <v>287</v>
      </c>
      <c r="C270" s="83">
        <v>200</v>
      </c>
      <c r="D270" s="118"/>
      <c r="E270" s="115"/>
      <c r="F270" s="40"/>
      <c r="G270" s="40"/>
    </row>
    <row r="271" spans="1:7" ht="38.25" hidden="1" outlineLevel="5" collapsed="1" x14ac:dyDescent="0.25">
      <c r="A271" s="7" t="s">
        <v>186</v>
      </c>
      <c r="B271" s="6" t="s">
        <v>187</v>
      </c>
      <c r="C271" s="83" t="s">
        <v>2</v>
      </c>
      <c r="D271" s="118">
        <f>D272</f>
        <v>0</v>
      </c>
      <c r="E271" s="115"/>
      <c r="F271" s="40"/>
      <c r="G271" s="40"/>
    </row>
    <row r="272" spans="1:7" ht="25.5" hidden="1" outlineLevel="6" x14ac:dyDescent="0.25">
      <c r="A272" s="7" t="s">
        <v>19</v>
      </c>
      <c r="B272" s="6" t="s">
        <v>187</v>
      </c>
      <c r="C272" s="83" t="s">
        <v>20</v>
      </c>
      <c r="D272" s="118">
        <v>0</v>
      </c>
      <c r="E272" s="115"/>
      <c r="F272" s="40"/>
      <c r="G272" s="40"/>
    </row>
    <row r="273" spans="1:7" outlineLevel="2" x14ac:dyDescent="0.25">
      <c r="A273" s="5" t="s">
        <v>250</v>
      </c>
      <c r="B273" s="6" t="s">
        <v>188</v>
      </c>
      <c r="C273" s="83" t="s">
        <v>2</v>
      </c>
      <c r="D273" s="118">
        <f>D274+D276+D278+D280</f>
        <v>37686.875</v>
      </c>
      <c r="E273" s="118">
        <f>E274+E276+E278+E280</f>
        <v>37686.875</v>
      </c>
      <c r="F273" s="40"/>
      <c r="G273" s="40"/>
    </row>
    <row r="274" spans="1:7" ht="25.5" outlineLevel="5" x14ac:dyDescent="0.25">
      <c r="A274" s="7" t="s">
        <v>189</v>
      </c>
      <c r="B274" s="6" t="s">
        <v>337</v>
      </c>
      <c r="C274" s="83" t="s">
        <v>2</v>
      </c>
      <c r="D274" s="118">
        <f>D275</f>
        <v>37310</v>
      </c>
      <c r="E274" s="118">
        <f>E275</f>
        <v>37310</v>
      </c>
      <c r="F274" s="40"/>
      <c r="G274" s="40"/>
    </row>
    <row r="275" spans="1:7" ht="25.5" outlineLevel="6" x14ac:dyDescent="0.25">
      <c r="A275" s="7" t="s">
        <v>19</v>
      </c>
      <c r="B275" s="6" t="s">
        <v>337</v>
      </c>
      <c r="C275" s="83" t="s">
        <v>20</v>
      </c>
      <c r="D275" s="118">
        <v>37310</v>
      </c>
      <c r="E275" s="118">
        <v>37310</v>
      </c>
      <c r="F275" s="40"/>
      <c r="G275" s="40"/>
    </row>
    <row r="276" spans="1:7" ht="38.25" hidden="1" outlineLevel="5" x14ac:dyDescent="0.25">
      <c r="A276" s="7" t="s">
        <v>190</v>
      </c>
      <c r="B276" s="6" t="s">
        <v>338</v>
      </c>
      <c r="C276" s="83" t="s">
        <v>2</v>
      </c>
      <c r="D276" s="118">
        <f>D277</f>
        <v>0</v>
      </c>
      <c r="E276" s="115"/>
      <c r="F276" s="40"/>
      <c r="G276" s="40"/>
    </row>
    <row r="277" spans="1:7" ht="25.5" hidden="1" outlineLevel="6" x14ac:dyDescent="0.25">
      <c r="A277" s="7" t="s">
        <v>19</v>
      </c>
      <c r="B277" s="6" t="s">
        <v>338</v>
      </c>
      <c r="C277" s="83" t="s">
        <v>20</v>
      </c>
      <c r="D277" s="118">
        <v>0</v>
      </c>
      <c r="E277" s="115"/>
      <c r="F277" s="40"/>
      <c r="G277" s="40"/>
    </row>
    <row r="278" spans="1:7" ht="38.25" outlineLevel="5" collapsed="1" x14ac:dyDescent="0.25">
      <c r="A278" s="7" t="s">
        <v>191</v>
      </c>
      <c r="B278" s="6" t="s">
        <v>339</v>
      </c>
      <c r="C278" s="83" t="s">
        <v>2</v>
      </c>
      <c r="D278" s="118">
        <f>D279</f>
        <v>376.875</v>
      </c>
      <c r="E278" s="118">
        <f>E279</f>
        <v>376.875</v>
      </c>
      <c r="F278" s="40"/>
      <c r="G278" s="40"/>
    </row>
    <row r="279" spans="1:7" ht="25.5" outlineLevel="6" x14ac:dyDescent="0.25">
      <c r="A279" s="7" t="s">
        <v>19</v>
      </c>
      <c r="B279" s="6" t="s">
        <v>339</v>
      </c>
      <c r="C279" s="83" t="s">
        <v>20</v>
      </c>
      <c r="D279" s="118">
        <v>376.875</v>
      </c>
      <c r="E279" s="118">
        <v>376.875</v>
      </c>
      <c r="F279" s="40"/>
      <c r="G279" s="40"/>
    </row>
    <row r="280" spans="1:7" ht="51" hidden="1" outlineLevel="5" x14ac:dyDescent="0.25">
      <c r="A280" s="7" t="s">
        <v>192</v>
      </c>
      <c r="B280" s="6" t="s">
        <v>340</v>
      </c>
      <c r="C280" s="6" t="s">
        <v>2</v>
      </c>
      <c r="D280" s="98">
        <f>D281</f>
        <v>0</v>
      </c>
      <c r="E280" s="128"/>
      <c r="F280" s="40"/>
      <c r="G280" s="40"/>
    </row>
    <row r="281" spans="1:7" ht="25.5" hidden="1" outlineLevel="6" x14ac:dyDescent="0.25">
      <c r="A281" s="7" t="s">
        <v>19</v>
      </c>
      <c r="B281" s="6" t="s">
        <v>340</v>
      </c>
      <c r="C281" s="6" t="s">
        <v>20</v>
      </c>
      <c r="D281" s="99">
        <v>0</v>
      </c>
      <c r="E281" s="115"/>
      <c r="F281" s="40"/>
      <c r="G281" s="40"/>
    </row>
    <row r="282" spans="1:7" ht="25.5" outlineLevel="2" x14ac:dyDescent="0.25">
      <c r="A282" s="60" t="s">
        <v>246</v>
      </c>
      <c r="B282" s="6" t="s">
        <v>193</v>
      </c>
      <c r="C282" s="6" t="s">
        <v>2</v>
      </c>
      <c r="D282" s="99">
        <f>D283</f>
        <v>0</v>
      </c>
      <c r="E282" s="118">
        <f>E283</f>
        <v>2817.4</v>
      </c>
      <c r="F282" s="40"/>
      <c r="G282" s="40"/>
    </row>
    <row r="283" spans="1:7" ht="25.5" outlineLevel="4" x14ac:dyDescent="0.25">
      <c r="A283" s="60" t="s">
        <v>262</v>
      </c>
      <c r="B283" s="6" t="s">
        <v>194</v>
      </c>
      <c r="C283" s="6" t="s">
        <v>2</v>
      </c>
      <c r="D283" s="99">
        <f>D284+D286</f>
        <v>0</v>
      </c>
      <c r="E283" s="118">
        <f>E284+E286</f>
        <v>2817.4</v>
      </c>
      <c r="F283" s="40"/>
      <c r="G283" s="40"/>
    </row>
    <row r="284" spans="1:7" ht="25.5" outlineLevel="5" x14ac:dyDescent="0.25">
      <c r="A284" s="157" t="s">
        <v>367</v>
      </c>
      <c r="B284" s="26" t="s">
        <v>365</v>
      </c>
      <c r="C284" s="26" t="s">
        <v>2</v>
      </c>
      <c r="D284" s="99">
        <f>D285</f>
        <v>0</v>
      </c>
      <c r="E284" s="118">
        <f>E285</f>
        <v>2676.5</v>
      </c>
      <c r="F284" s="40"/>
      <c r="G284" s="40"/>
    </row>
    <row r="285" spans="1:7" ht="25.5" outlineLevel="6" x14ac:dyDescent="0.25">
      <c r="A285" s="5" t="s">
        <v>271</v>
      </c>
      <c r="B285" s="26" t="s">
        <v>365</v>
      </c>
      <c r="C285" s="26" t="s">
        <v>20</v>
      </c>
      <c r="D285" s="99"/>
      <c r="E285" s="115">
        <v>2676.5</v>
      </c>
      <c r="F285" s="40"/>
      <c r="G285" s="40"/>
    </row>
    <row r="286" spans="1:7" ht="25.5" outlineLevel="5" x14ac:dyDescent="0.25">
      <c r="A286" s="158" t="s">
        <v>368</v>
      </c>
      <c r="B286" s="155" t="s">
        <v>366</v>
      </c>
      <c r="C286" s="29" t="s">
        <v>2</v>
      </c>
      <c r="D286" s="99">
        <f>D287</f>
        <v>0</v>
      </c>
      <c r="E286" s="118">
        <f>E287</f>
        <v>140.9</v>
      </c>
      <c r="F286" s="40"/>
      <c r="G286" s="40"/>
    </row>
    <row r="287" spans="1:7" ht="26.25" outlineLevel="6" thickBot="1" x14ac:dyDescent="0.3">
      <c r="A287" s="28" t="s">
        <v>19</v>
      </c>
      <c r="B287" s="155" t="s">
        <v>366</v>
      </c>
      <c r="C287" s="29" t="s">
        <v>20</v>
      </c>
      <c r="D287" s="103"/>
      <c r="E287" s="115">
        <v>140.9</v>
      </c>
      <c r="F287" s="40"/>
      <c r="G287" s="40"/>
    </row>
    <row r="288" spans="1:7" ht="29.25" thickBot="1" x14ac:dyDescent="0.3">
      <c r="A288" s="21" t="s">
        <v>263</v>
      </c>
      <c r="B288" s="22" t="s">
        <v>195</v>
      </c>
      <c r="C288" s="139" t="s">
        <v>2</v>
      </c>
      <c r="D288" s="131">
        <f>D289+D291+D293+D295</f>
        <v>292</v>
      </c>
      <c r="E288" s="124">
        <f>E289+E291+E293+E295</f>
        <v>292</v>
      </c>
      <c r="F288" s="40"/>
      <c r="G288" s="40"/>
    </row>
    <row r="289" spans="1:7" ht="25.5" outlineLevel="5" x14ac:dyDescent="0.25">
      <c r="A289" s="20" t="s">
        <v>196</v>
      </c>
      <c r="B289" s="10" t="s">
        <v>197</v>
      </c>
      <c r="C289" s="130" t="s">
        <v>2</v>
      </c>
      <c r="D289" s="120">
        <f>D290</f>
        <v>75</v>
      </c>
      <c r="E289" s="120">
        <f>E290</f>
        <v>75</v>
      </c>
      <c r="F289" s="40"/>
      <c r="G289" s="40"/>
    </row>
    <row r="290" spans="1:7" outlineLevel="6" x14ac:dyDescent="0.25">
      <c r="A290" s="7" t="s">
        <v>27</v>
      </c>
      <c r="B290" s="6" t="s">
        <v>197</v>
      </c>
      <c r="C290" s="83" t="s">
        <v>28</v>
      </c>
      <c r="D290" s="118">
        <v>75</v>
      </c>
      <c r="E290" s="118">
        <v>75</v>
      </c>
      <c r="F290" s="40"/>
      <c r="G290" s="40"/>
    </row>
    <row r="291" spans="1:7" hidden="1" outlineLevel="5" x14ac:dyDescent="0.25">
      <c r="A291" s="7" t="s">
        <v>198</v>
      </c>
      <c r="B291" s="6" t="s">
        <v>199</v>
      </c>
      <c r="C291" s="83" t="s">
        <v>2</v>
      </c>
      <c r="D291" s="118">
        <f>D292</f>
        <v>0</v>
      </c>
      <c r="E291" s="115"/>
      <c r="F291" s="40"/>
      <c r="G291" s="40"/>
    </row>
    <row r="292" spans="1:7" ht="25.5" hidden="1" outlineLevel="6" x14ac:dyDescent="0.25">
      <c r="A292" s="7" t="s">
        <v>19</v>
      </c>
      <c r="B292" s="6" t="s">
        <v>199</v>
      </c>
      <c r="C292" s="83" t="s">
        <v>20</v>
      </c>
      <c r="D292" s="118">
        <f>30-30</f>
        <v>0</v>
      </c>
      <c r="E292" s="115"/>
      <c r="F292" s="40"/>
      <c r="G292" s="40"/>
    </row>
    <row r="293" spans="1:7" ht="25.5" outlineLevel="5" collapsed="1" x14ac:dyDescent="0.25">
      <c r="A293" s="7" t="s">
        <v>200</v>
      </c>
      <c r="B293" s="6" t="s">
        <v>201</v>
      </c>
      <c r="C293" s="83" t="s">
        <v>2</v>
      </c>
      <c r="D293" s="118">
        <f>D294</f>
        <v>217</v>
      </c>
      <c r="E293" s="118">
        <f>E294</f>
        <v>217</v>
      </c>
      <c r="F293" s="40"/>
      <c r="G293" s="40"/>
    </row>
    <row r="294" spans="1:7" ht="26.25" outlineLevel="6" thickBot="1" x14ac:dyDescent="0.3">
      <c r="A294" s="19" t="s">
        <v>19</v>
      </c>
      <c r="B294" s="18" t="s">
        <v>201</v>
      </c>
      <c r="C294" s="134" t="s">
        <v>20</v>
      </c>
      <c r="D294" s="118">
        <v>217</v>
      </c>
      <c r="E294" s="118">
        <v>217</v>
      </c>
      <c r="F294" s="40"/>
      <c r="G294" s="40"/>
    </row>
    <row r="295" spans="1:7" ht="25.5" hidden="1" outlineLevel="6" x14ac:dyDescent="0.25">
      <c r="A295" s="87" t="s">
        <v>246</v>
      </c>
      <c r="B295" s="90" t="s">
        <v>344</v>
      </c>
      <c r="C295" s="46" t="s">
        <v>2</v>
      </c>
      <c r="D295" s="106">
        <f>D296</f>
        <v>0</v>
      </c>
      <c r="E295" s="115"/>
      <c r="F295" s="40"/>
      <c r="G295" s="40"/>
    </row>
    <row r="296" spans="1:7" ht="25.5" hidden="1" outlineLevel="6" x14ac:dyDescent="0.25">
      <c r="A296" s="87" t="s">
        <v>341</v>
      </c>
      <c r="B296" s="90" t="s">
        <v>345</v>
      </c>
      <c r="C296" s="46" t="s">
        <v>2</v>
      </c>
      <c r="D296" s="106">
        <f>D297+D299</f>
        <v>0</v>
      </c>
      <c r="E296" s="115"/>
      <c r="F296" s="40"/>
      <c r="G296" s="40"/>
    </row>
    <row r="297" spans="1:7" ht="51" hidden="1" outlineLevel="6" x14ac:dyDescent="0.25">
      <c r="A297" s="88" t="s">
        <v>342</v>
      </c>
      <c r="B297" s="70" t="s">
        <v>346</v>
      </c>
      <c r="C297" s="46" t="s">
        <v>2</v>
      </c>
      <c r="D297" s="106">
        <f>D298</f>
        <v>0</v>
      </c>
      <c r="E297" s="115"/>
      <c r="F297" s="40"/>
      <c r="G297" s="40"/>
    </row>
    <row r="298" spans="1:7" ht="25.5" hidden="1" outlineLevel="6" x14ac:dyDescent="0.25">
      <c r="A298" s="5" t="s">
        <v>271</v>
      </c>
      <c r="B298" s="70" t="s">
        <v>346</v>
      </c>
      <c r="C298" s="46">
        <v>200</v>
      </c>
      <c r="D298" s="106">
        <v>0</v>
      </c>
      <c r="E298" s="115"/>
      <c r="F298" s="40"/>
      <c r="G298" s="40"/>
    </row>
    <row r="299" spans="1:7" ht="63.75" hidden="1" outlineLevel="6" x14ac:dyDescent="0.25">
      <c r="A299" s="89" t="s">
        <v>343</v>
      </c>
      <c r="B299" s="46" t="s">
        <v>347</v>
      </c>
      <c r="C299" s="46" t="s">
        <v>2</v>
      </c>
      <c r="D299" s="106">
        <f>D300</f>
        <v>0</v>
      </c>
      <c r="E299" s="115"/>
      <c r="F299" s="40"/>
      <c r="G299" s="40"/>
    </row>
    <row r="300" spans="1:7" ht="26.25" hidden="1" outlineLevel="6" thickBot="1" x14ac:dyDescent="0.3">
      <c r="A300" s="31" t="s">
        <v>271</v>
      </c>
      <c r="B300" s="138" t="s">
        <v>347</v>
      </c>
      <c r="C300" s="138" t="s">
        <v>20</v>
      </c>
      <c r="D300" s="127">
        <v>0</v>
      </c>
      <c r="E300" s="117"/>
      <c r="F300" s="40"/>
      <c r="G300" s="40"/>
    </row>
    <row r="301" spans="1:7" ht="29.25" outlineLevel="1" thickBot="1" x14ac:dyDescent="0.3">
      <c r="A301" s="11" t="s">
        <v>264</v>
      </c>
      <c r="B301" s="12" t="s">
        <v>202</v>
      </c>
      <c r="C301" s="126" t="s">
        <v>2</v>
      </c>
      <c r="D301" s="131">
        <f>D302+D306+D308+D311+D315+D323+D325+D329+D331+D333+D336+D339+D341+D343</f>
        <v>57967.6</v>
      </c>
      <c r="E301" s="131">
        <f>E302+E306+E308+E311+E315+E323+E325+E329+E331+E333+E336+E339+E341+E343</f>
        <v>56560.7</v>
      </c>
      <c r="F301" s="40"/>
      <c r="G301" s="40"/>
    </row>
    <row r="302" spans="1:7" ht="38.25" outlineLevel="5" x14ac:dyDescent="0.25">
      <c r="A302" s="20" t="s">
        <v>203</v>
      </c>
      <c r="B302" s="10" t="s">
        <v>204</v>
      </c>
      <c r="C302" s="130" t="s">
        <v>2</v>
      </c>
      <c r="D302" s="120">
        <f>D303+D304+D305</f>
        <v>13168.900000000001</v>
      </c>
      <c r="E302" s="120">
        <f>E303+E304+E305</f>
        <v>6505.6</v>
      </c>
      <c r="F302" s="40"/>
      <c r="G302" s="40"/>
    </row>
    <row r="303" spans="1:7" ht="51" outlineLevel="6" x14ac:dyDescent="0.25">
      <c r="A303" s="7" t="s">
        <v>10</v>
      </c>
      <c r="B303" s="6" t="s">
        <v>204</v>
      </c>
      <c r="C303" s="83" t="s">
        <v>11</v>
      </c>
      <c r="D303" s="118">
        <v>7702.1</v>
      </c>
      <c r="E303" s="118">
        <v>2324.8000000000002</v>
      </c>
      <c r="F303" s="40"/>
      <c r="G303" s="40"/>
    </row>
    <row r="304" spans="1:7" ht="25.5" outlineLevel="6" x14ac:dyDescent="0.25">
      <c r="A304" s="7" t="s">
        <v>19</v>
      </c>
      <c r="B304" s="6" t="s">
        <v>204</v>
      </c>
      <c r="C304" s="83" t="s">
        <v>20</v>
      </c>
      <c r="D304" s="118">
        <f>4898.3+568.5</f>
        <v>5466.8</v>
      </c>
      <c r="E304" s="118">
        <f>4129.8+51</f>
        <v>4180.8</v>
      </c>
      <c r="F304" s="40"/>
      <c r="G304" s="40"/>
    </row>
    <row r="305" spans="1:7" hidden="1" outlineLevel="6" x14ac:dyDescent="0.25">
      <c r="A305" s="7" t="s">
        <v>23</v>
      </c>
      <c r="B305" s="6" t="s">
        <v>204</v>
      </c>
      <c r="C305" s="83" t="s">
        <v>24</v>
      </c>
      <c r="D305" s="118">
        <v>0</v>
      </c>
      <c r="E305" s="118">
        <v>0</v>
      </c>
      <c r="F305" s="40"/>
      <c r="G305" s="40"/>
    </row>
    <row r="306" spans="1:7" outlineLevel="5" x14ac:dyDescent="0.25">
      <c r="A306" s="7" t="s">
        <v>205</v>
      </c>
      <c r="B306" s="6" t="s">
        <v>206</v>
      </c>
      <c r="C306" s="83" t="s">
        <v>2</v>
      </c>
      <c r="D306" s="118">
        <f>D307</f>
        <v>1683.4</v>
      </c>
      <c r="E306" s="118">
        <f>E307</f>
        <v>1683.4</v>
      </c>
      <c r="F306" s="40"/>
      <c r="G306" s="40"/>
    </row>
    <row r="307" spans="1:7" ht="51" outlineLevel="6" x14ac:dyDescent="0.25">
      <c r="A307" s="7" t="s">
        <v>10</v>
      </c>
      <c r="B307" s="6" t="s">
        <v>206</v>
      </c>
      <c r="C307" s="83" t="s">
        <v>11</v>
      </c>
      <c r="D307" s="118">
        <v>1683.4</v>
      </c>
      <c r="E307" s="118">
        <v>1683.4</v>
      </c>
      <c r="F307" s="40"/>
      <c r="G307" s="40"/>
    </row>
    <row r="308" spans="1:7" outlineLevel="5" x14ac:dyDescent="0.25">
      <c r="A308" s="7" t="s">
        <v>207</v>
      </c>
      <c r="B308" s="6" t="s">
        <v>208</v>
      </c>
      <c r="C308" s="83" t="s">
        <v>2</v>
      </c>
      <c r="D308" s="118">
        <f>D309+D310</f>
        <v>568.1</v>
      </c>
      <c r="E308" s="118">
        <f>E309+E310</f>
        <v>568.1</v>
      </c>
      <c r="F308" s="40"/>
      <c r="G308" s="40"/>
    </row>
    <row r="309" spans="1:7" ht="25.5" outlineLevel="6" x14ac:dyDescent="0.25">
      <c r="A309" s="7" t="s">
        <v>19</v>
      </c>
      <c r="B309" s="6" t="s">
        <v>208</v>
      </c>
      <c r="C309" s="83" t="s">
        <v>20</v>
      </c>
      <c r="D309" s="118">
        <v>448.1</v>
      </c>
      <c r="E309" s="118">
        <v>448.1</v>
      </c>
      <c r="F309" s="40"/>
      <c r="G309" s="40"/>
    </row>
    <row r="310" spans="1:7" outlineLevel="6" x14ac:dyDescent="0.25">
      <c r="A310" s="7" t="s">
        <v>23</v>
      </c>
      <c r="B310" s="6" t="s">
        <v>208</v>
      </c>
      <c r="C310" s="83" t="s">
        <v>24</v>
      </c>
      <c r="D310" s="118">
        <v>120</v>
      </c>
      <c r="E310" s="118">
        <v>120</v>
      </c>
      <c r="F310" s="40"/>
      <c r="G310" s="40"/>
    </row>
    <row r="311" spans="1:7" outlineLevel="5" x14ac:dyDescent="0.25">
      <c r="A311" s="7" t="s">
        <v>209</v>
      </c>
      <c r="B311" s="6" t="s">
        <v>210</v>
      </c>
      <c r="C311" s="83" t="s">
        <v>2</v>
      </c>
      <c r="D311" s="118">
        <f>D312+D313+D314</f>
        <v>9275</v>
      </c>
      <c r="E311" s="118">
        <f>E312+E313+E314</f>
        <v>9275</v>
      </c>
      <c r="F311" s="40"/>
      <c r="G311" s="40"/>
    </row>
    <row r="312" spans="1:7" ht="51" outlineLevel="6" x14ac:dyDescent="0.25">
      <c r="A312" s="7" t="s">
        <v>10</v>
      </c>
      <c r="B312" s="6" t="s">
        <v>210</v>
      </c>
      <c r="C312" s="83" t="s">
        <v>11</v>
      </c>
      <c r="D312" s="118">
        <v>8409</v>
      </c>
      <c r="E312" s="118">
        <v>8409</v>
      </c>
      <c r="F312" s="40"/>
      <c r="G312" s="40"/>
    </row>
    <row r="313" spans="1:7" ht="25.5" outlineLevel="6" x14ac:dyDescent="0.25">
      <c r="A313" s="7" t="s">
        <v>19</v>
      </c>
      <c r="B313" s="6" t="s">
        <v>210</v>
      </c>
      <c r="C313" s="83" t="s">
        <v>20</v>
      </c>
      <c r="D313" s="118">
        <v>865.5</v>
      </c>
      <c r="E313" s="118">
        <v>865.5</v>
      </c>
      <c r="F313" s="40"/>
      <c r="G313" s="40"/>
    </row>
    <row r="314" spans="1:7" outlineLevel="6" x14ac:dyDescent="0.25">
      <c r="A314" s="7" t="s">
        <v>23</v>
      </c>
      <c r="B314" s="6" t="s">
        <v>210</v>
      </c>
      <c r="C314" s="83" t="s">
        <v>24</v>
      </c>
      <c r="D314" s="118">
        <v>0.5</v>
      </c>
      <c r="E314" s="115">
        <v>0.5</v>
      </c>
      <c r="F314" s="40"/>
      <c r="G314" s="40"/>
    </row>
    <row r="315" spans="1:7" ht="25.5" outlineLevel="5" x14ac:dyDescent="0.25">
      <c r="A315" s="7" t="s">
        <v>211</v>
      </c>
      <c r="B315" s="6" t="s">
        <v>212</v>
      </c>
      <c r="C315" s="83" t="s">
        <v>2</v>
      </c>
      <c r="D315" s="118">
        <f>D316+D317+D318</f>
        <v>5057.2</v>
      </c>
      <c r="E315" s="118">
        <f>E316+E317+E318</f>
        <v>5056.1000000000004</v>
      </c>
      <c r="F315" s="40"/>
      <c r="G315" s="40"/>
    </row>
    <row r="316" spans="1:7" ht="51" outlineLevel="6" x14ac:dyDescent="0.25">
      <c r="A316" s="7" t="s">
        <v>10</v>
      </c>
      <c r="B316" s="6" t="s">
        <v>212</v>
      </c>
      <c r="C316" s="83" t="s">
        <v>11</v>
      </c>
      <c r="D316" s="118">
        <v>4959.8</v>
      </c>
      <c r="E316" s="118">
        <v>4959.8</v>
      </c>
      <c r="F316" s="40"/>
      <c r="G316" s="40"/>
    </row>
    <row r="317" spans="1:7" ht="25.5" outlineLevel="6" x14ac:dyDescent="0.25">
      <c r="A317" s="7" t="s">
        <v>19</v>
      </c>
      <c r="B317" s="6" t="s">
        <v>212</v>
      </c>
      <c r="C317" s="83" t="s">
        <v>20</v>
      </c>
      <c r="D317" s="118">
        <v>90.5</v>
      </c>
      <c r="E317" s="118">
        <v>90.5</v>
      </c>
      <c r="F317" s="40"/>
      <c r="G317" s="40"/>
    </row>
    <row r="318" spans="1:7" outlineLevel="6" x14ac:dyDescent="0.25">
      <c r="A318" s="7" t="s">
        <v>23</v>
      </c>
      <c r="B318" s="6" t="s">
        <v>212</v>
      </c>
      <c r="C318" s="83" t="s">
        <v>24</v>
      </c>
      <c r="D318" s="118">
        <v>6.9</v>
      </c>
      <c r="E318" s="115">
        <v>5.8</v>
      </c>
      <c r="F318" s="40"/>
      <c r="G318" s="40"/>
    </row>
    <row r="319" spans="1:7" ht="38.25" hidden="1" outlineLevel="5" x14ac:dyDescent="0.25">
      <c r="A319" s="7" t="s">
        <v>213</v>
      </c>
      <c r="B319" s="6" t="s">
        <v>214</v>
      </c>
      <c r="C319" s="83" t="s">
        <v>2</v>
      </c>
      <c r="D319" s="118">
        <f>D320+D321</f>
        <v>0</v>
      </c>
      <c r="E319" s="115"/>
      <c r="F319" s="40"/>
      <c r="G319" s="40"/>
    </row>
    <row r="320" spans="1:7" ht="51" hidden="1" outlineLevel="6" x14ac:dyDescent="0.25">
      <c r="A320" s="7" t="s">
        <v>10</v>
      </c>
      <c r="B320" s="6" t="s">
        <v>214</v>
      </c>
      <c r="C320" s="83" t="s">
        <v>11</v>
      </c>
      <c r="D320" s="118">
        <v>0</v>
      </c>
      <c r="E320" s="115"/>
      <c r="F320" s="40"/>
      <c r="G320" s="40"/>
    </row>
    <row r="321" spans="1:7" ht="25.5" hidden="1" outlineLevel="6" x14ac:dyDescent="0.25">
      <c r="A321" s="7" t="s">
        <v>19</v>
      </c>
      <c r="B321" s="6" t="s">
        <v>214</v>
      </c>
      <c r="C321" s="83" t="s">
        <v>20</v>
      </c>
      <c r="D321" s="118">
        <v>0</v>
      </c>
      <c r="E321" s="115"/>
      <c r="F321" s="40"/>
      <c r="G321" s="40"/>
    </row>
    <row r="322" spans="1:7" outlineLevel="2" x14ac:dyDescent="0.25">
      <c r="A322" s="5" t="s">
        <v>250</v>
      </c>
      <c r="B322" s="6" t="s">
        <v>215</v>
      </c>
      <c r="C322" s="83" t="s">
        <v>2</v>
      </c>
      <c r="D322" s="118">
        <f>D323+D325+D327+D329+D331+D333+D336+D339+D341+D343</f>
        <v>28215</v>
      </c>
      <c r="E322" s="118">
        <f>E323+E325+E327+E329+E331+E333+E336+E339+E341+E343</f>
        <v>33472.5</v>
      </c>
      <c r="F322" s="40"/>
      <c r="G322" s="40"/>
    </row>
    <row r="323" spans="1:7" ht="30.75" customHeight="1" outlineLevel="5" x14ac:dyDescent="0.25">
      <c r="A323" s="62" t="s">
        <v>277</v>
      </c>
      <c r="B323" s="70" t="s">
        <v>352</v>
      </c>
      <c r="C323" s="83" t="s">
        <v>2</v>
      </c>
      <c r="D323" s="118">
        <f>D324</f>
        <v>412.8</v>
      </c>
      <c r="E323" s="118">
        <f>E324</f>
        <v>413.8</v>
      </c>
      <c r="F323" s="40"/>
      <c r="G323" s="40"/>
    </row>
    <row r="324" spans="1:7" ht="25.5" outlineLevel="6" x14ac:dyDescent="0.25">
      <c r="A324" s="7" t="s">
        <v>19</v>
      </c>
      <c r="B324" s="70" t="s">
        <v>352</v>
      </c>
      <c r="C324" s="83" t="s">
        <v>20</v>
      </c>
      <c r="D324" s="118">
        <v>412.8</v>
      </c>
      <c r="E324" s="118">
        <v>413.8</v>
      </c>
      <c r="F324" s="40"/>
      <c r="G324" s="40"/>
    </row>
    <row r="325" spans="1:7" ht="51" outlineLevel="5" x14ac:dyDescent="0.25">
      <c r="A325" s="7" t="s">
        <v>216</v>
      </c>
      <c r="B325" s="70" t="s">
        <v>354</v>
      </c>
      <c r="C325" s="83" t="s">
        <v>2</v>
      </c>
      <c r="D325" s="118">
        <f>D326</f>
        <v>30</v>
      </c>
      <c r="E325" s="118">
        <f>E326</f>
        <v>30</v>
      </c>
      <c r="F325" s="40"/>
      <c r="G325" s="40"/>
    </row>
    <row r="326" spans="1:7" ht="25.5" outlineLevel="6" x14ac:dyDescent="0.25">
      <c r="A326" s="7" t="s">
        <v>19</v>
      </c>
      <c r="B326" s="70" t="s">
        <v>354</v>
      </c>
      <c r="C326" s="83" t="s">
        <v>20</v>
      </c>
      <c r="D326" s="118">
        <v>30</v>
      </c>
      <c r="E326" s="118">
        <v>30</v>
      </c>
      <c r="F326" s="40"/>
      <c r="G326" s="40"/>
    </row>
    <row r="327" spans="1:7" ht="25.5" hidden="1" outlineLevel="6" x14ac:dyDescent="0.25">
      <c r="A327" s="5" t="s">
        <v>294</v>
      </c>
      <c r="B327" s="47" t="s">
        <v>296</v>
      </c>
      <c r="C327" s="133" t="s">
        <v>2</v>
      </c>
      <c r="D327" s="136">
        <f>D328</f>
        <v>0</v>
      </c>
      <c r="E327" s="115"/>
      <c r="F327" s="40"/>
      <c r="G327" s="40"/>
    </row>
    <row r="328" spans="1:7" ht="51" hidden="1" outlineLevel="6" x14ac:dyDescent="0.25">
      <c r="A328" s="5" t="s">
        <v>295</v>
      </c>
      <c r="B328" s="47" t="s">
        <v>296</v>
      </c>
      <c r="C328" s="133">
        <v>100</v>
      </c>
      <c r="D328" s="137"/>
      <c r="E328" s="115"/>
      <c r="F328" s="40"/>
      <c r="G328" s="40"/>
    </row>
    <row r="329" spans="1:7" ht="51" outlineLevel="5" x14ac:dyDescent="0.25">
      <c r="A329" s="7" t="s">
        <v>217</v>
      </c>
      <c r="B329" s="46" t="s">
        <v>355</v>
      </c>
      <c r="C329" s="83" t="s">
        <v>2</v>
      </c>
      <c r="D329" s="118">
        <f>D330</f>
        <v>0.3</v>
      </c>
      <c r="E329" s="118">
        <f>E330</f>
        <v>0.3</v>
      </c>
      <c r="F329" s="40"/>
      <c r="G329" s="40"/>
    </row>
    <row r="330" spans="1:7" ht="25.5" outlineLevel="6" x14ac:dyDescent="0.25">
      <c r="A330" s="7" t="s">
        <v>19</v>
      </c>
      <c r="B330" s="46" t="s">
        <v>355</v>
      </c>
      <c r="C330" s="83" t="s">
        <v>20</v>
      </c>
      <c r="D330" s="118">
        <v>0.3</v>
      </c>
      <c r="E330" s="118">
        <v>0.3</v>
      </c>
      <c r="F330" s="40"/>
      <c r="G330" s="40"/>
    </row>
    <row r="331" spans="1:7" ht="39" customHeight="1" outlineLevel="5" x14ac:dyDescent="0.25">
      <c r="A331" s="7" t="s">
        <v>218</v>
      </c>
      <c r="B331" s="70" t="s">
        <v>353</v>
      </c>
      <c r="C331" s="83" t="s">
        <v>2</v>
      </c>
      <c r="D331" s="118">
        <f>D332</f>
        <v>0.4</v>
      </c>
      <c r="E331" s="118">
        <f>E332</f>
        <v>0.4</v>
      </c>
      <c r="F331" s="40"/>
      <c r="G331" s="40"/>
    </row>
    <row r="332" spans="1:7" ht="25.5" outlineLevel="6" x14ac:dyDescent="0.25">
      <c r="A332" s="7" t="s">
        <v>19</v>
      </c>
      <c r="B332" s="70" t="s">
        <v>353</v>
      </c>
      <c r="C332" s="83" t="s">
        <v>20</v>
      </c>
      <c r="D332" s="118">
        <v>0.4</v>
      </c>
      <c r="E332" s="118">
        <v>0.4</v>
      </c>
      <c r="F332" s="40"/>
      <c r="G332" s="40"/>
    </row>
    <row r="333" spans="1:7" ht="63.75" outlineLevel="5" x14ac:dyDescent="0.25">
      <c r="A333" s="7" t="s">
        <v>219</v>
      </c>
      <c r="B333" s="70" t="s">
        <v>348</v>
      </c>
      <c r="C333" s="83" t="s">
        <v>2</v>
      </c>
      <c r="D333" s="118">
        <f>D334+D335</f>
        <v>623</v>
      </c>
      <c r="E333" s="118">
        <f>E334+E335</f>
        <v>623</v>
      </c>
      <c r="F333" s="40"/>
      <c r="G333" s="40"/>
    </row>
    <row r="334" spans="1:7" ht="51" outlineLevel="6" x14ac:dyDescent="0.25">
      <c r="A334" s="7" t="s">
        <v>10</v>
      </c>
      <c r="B334" s="70" t="s">
        <v>348</v>
      </c>
      <c r="C334" s="83" t="s">
        <v>11</v>
      </c>
      <c r="D334" s="118">
        <v>579</v>
      </c>
      <c r="E334" s="118">
        <v>579</v>
      </c>
      <c r="F334" s="40"/>
      <c r="G334" s="40"/>
    </row>
    <row r="335" spans="1:7" ht="25.5" outlineLevel="6" x14ac:dyDescent="0.25">
      <c r="A335" s="7" t="s">
        <v>19</v>
      </c>
      <c r="B335" s="70" t="s">
        <v>348</v>
      </c>
      <c r="C335" s="83" t="s">
        <v>20</v>
      </c>
      <c r="D335" s="118">
        <v>44</v>
      </c>
      <c r="E335" s="118">
        <v>44</v>
      </c>
      <c r="F335" s="40"/>
      <c r="G335" s="40"/>
    </row>
    <row r="336" spans="1:7" ht="51" outlineLevel="5" x14ac:dyDescent="0.25">
      <c r="A336" s="7" t="s">
        <v>220</v>
      </c>
      <c r="B336" s="70" t="s">
        <v>349</v>
      </c>
      <c r="C336" s="83" t="s">
        <v>2</v>
      </c>
      <c r="D336" s="118">
        <f>D337+D338</f>
        <v>623</v>
      </c>
      <c r="E336" s="118">
        <f>E337+E338</f>
        <v>623</v>
      </c>
      <c r="F336" s="40"/>
      <c r="G336" s="40"/>
    </row>
    <row r="337" spans="1:7" ht="51" outlineLevel="6" x14ac:dyDescent="0.25">
      <c r="A337" s="7" t="s">
        <v>10</v>
      </c>
      <c r="B337" s="70" t="s">
        <v>349</v>
      </c>
      <c r="C337" s="83" t="s">
        <v>11</v>
      </c>
      <c r="D337" s="118">
        <v>611</v>
      </c>
      <c r="E337" s="118">
        <v>611</v>
      </c>
      <c r="F337" s="40"/>
      <c r="G337" s="40"/>
    </row>
    <row r="338" spans="1:7" ht="25.5" outlineLevel="6" x14ac:dyDescent="0.25">
      <c r="A338" s="7" t="s">
        <v>19</v>
      </c>
      <c r="B338" s="70" t="s">
        <v>349</v>
      </c>
      <c r="C338" s="83" t="s">
        <v>20</v>
      </c>
      <c r="D338" s="118">
        <v>12</v>
      </c>
      <c r="E338" s="118">
        <v>12</v>
      </c>
      <c r="F338" s="40"/>
      <c r="G338" s="40"/>
    </row>
    <row r="339" spans="1:7" ht="25.5" outlineLevel="5" x14ac:dyDescent="0.25">
      <c r="A339" s="7" t="s">
        <v>54</v>
      </c>
      <c r="B339" s="6" t="s">
        <v>221</v>
      </c>
      <c r="C339" s="83" t="s">
        <v>2</v>
      </c>
      <c r="D339" s="118">
        <f>D340</f>
        <v>16331.1</v>
      </c>
      <c r="E339" s="118">
        <f>E340</f>
        <v>21623.4</v>
      </c>
      <c r="F339" s="40"/>
      <c r="G339" s="40"/>
    </row>
    <row r="340" spans="1:7" ht="51" outlineLevel="6" x14ac:dyDescent="0.25">
      <c r="A340" s="7" t="s">
        <v>10</v>
      </c>
      <c r="B340" s="6" t="s">
        <v>221</v>
      </c>
      <c r="C340" s="83" t="s">
        <v>11</v>
      </c>
      <c r="D340" s="118">
        <v>16331.1</v>
      </c>
      <c r="E340" s="118">
        <v>21623.4</v>
      </c>
      <c r="F340" s="40"/>
      <c r="G340" s="40"/>
    </row>
    <row r="341" spans="1:7" ht="25.5" outlineLevel="5" x14ac:dyDescent="0.25">
      <c r="A341" s="7" t="s">
        <v>222</v>
      </c>
      <c r="B341" s="6" t="s">
        <v>223</v>
      </c>
      <c r="C341" s="83" t="s">
        <v>2</v>
      </c>
      <c r="D341" s="118">
        <f>D342</f>
        <v>5586.2</v>
      </c>
      <c r="E341" s="118">
        <f>E342</f>
        <v>5586.2</v>
      </c>
      <c r="F341" s="40"/>
      <c r="G341" s="40"/>
    </row>
    <row r="342" spans="1:7" ht="51" outlineLevel="6" x14ac:dyDescent="0.25">
      <c r="A342" s="7" t="s">
        <v>10</v>
      </c>
      <c r="B342" s="6" t="s">
        <v>223</v>
      </c>
      <c r="C342" s="83" t="s">
        <v>11</v>
      </c>
      <c r="D342" s="118">
        <v>5586.2</v>
      </c>
      <c r="E342" s="118">
        <v>5586.2</v>
      </c>
      <c r="F342" s="40"/>
      <c r="G342" s="40"/>
    </row>
    <row r="343" spans="1:7" ht="15.75" customHeight="1" outlineLevel="5" x14ac:dyDescent="0.25">
      <c r="A343" s="7" t="s">
        <v>56</v>
      </c>
      <c r="B343" s="6" t="s">
        <v>224</v>
      </c>
      <c r="C343" s="83" t="s">
        <v>2</v>
      </c>
      <c r="D343" s="118">
        <f>D344</f>
        <v>4608.2</v>
      </c>
      <c r="E343" s="118">
        <f>E344</f>
        <v>4572.3999999999996</v>
      </c>
      <c r="F343" s="40"/>
      <c r="G343" s="40"/>
    </row>
    <row r="344" spans="1:7" ht="51.75" outlineLevel="6" thickBot="1" x14ac:dyDescent="0.3">
      <c r="A344" s="19" t="s">
        <v>10</v>
      </c>
      <c r="B344" s="18" t="s">
        <v>224</v>
      </c>
      <c r="C344" s="134" t="s">
        <v>11</v>
      </c>
      <c r="D344" s="118">
        <v>4608.2</v>
      </c>
      <c r="E344" s="118">
        <v>4572.3999999999996</v>
      </c>
      <c r="F344" s="40"/>
      <c r="G344" s="40"/>
    </row>
    <row r="345" spans="1:7" ht="39" hidden="1" outlineLevel="6" thickBot="1" x14ac:dyDescent="0.3">
      <c r="A345" s="91" t="s">
        <v>350</v>
      </c>
      <c r="B345" s="92" t="s">
        <v>351</v>
      </c>
      <c r="C345" s="135" t="s">
        <v>2</v>
      </c>
      <c r="D345" s="118">
        <f>D346</f>
        <v>0</v>
      </c>
      <c r="E345" s="115"/>
      <c r="F345" s="40"/>
      <c r="G345" s="40"/>
    </row>
    <row r="346" spans="1:7" ht="26.25" hidden="1" outlineLevel="6" thickBot="1" x14ac:dyDescent="0.3">
      <c r="A346" s="31" t="s">
        <v>271</v>
      </c>
      <c r="B346" s="129" t="s">
        <v>351</v>
      </c>
      <c r="C346" s="56" t="s">
        <v>20</v>
      </c>
      <c r="D346" s="132">
        <v>0</v>
      </c>
      <c r="E346" s="117"/>
      <c r="F346" s="40"/>
      <c r="G346" s="40"/>
    </row>
    <row r="347" spans="1:7" ht="43.5" outlineLevel="1" thickBot="1" x14ac:dyDescent="0.3">
      <c r="A347" s="23" t="s">
        <v>265</v>
      </c>
      <c r="B347" s="12" t="s">
        <v>225</v>
      </c>
      <c r="C347" s="126" t="s">
        <v>2</v>
      </c>
      <c r="D347" s="131">
        <f>D348+D351</f>
        <v>850</v>
      </c>
      <c r="E347" s="121">
        <f>E348+E351</f>
        <v>604</v>
      </c>
      <c r="F347" s="40"/>
      <c r="G347" s="40"/>
    </row>
    <row r="348" spans="1:7" ht="18.75" customHeight="1" outlineLevel="5" x14ac:dyDescent="0.25">
      <c r="A348" s="20" t="s">
        <v>226</v>
      </c>
      <c r="B348" s="10" t="s">
        <v>227</v>
      </c>
      <c r="C348" s="130" t="s">
        <v>2</v>
      </c>
      <c r="D348" s="120">
        <f>D349+D350</f>
        <v>850</v>
      </c>
      <c r="E348" s="120">
        <f>E349+E350</f>
        <v>604</v>
      </c>
      <c r="F348" s="40"/>
      <c r="G348" s="40"/>
    </row>
    <row r="349" spans="1:7" ht="26.25" outlineLevel="6" thickBot="1" x14ac:dyDescent="0.3">
      <c r="A349" s="7" t="s">
        <v>19</v>
      </c>
      <c r="B349" s="6" t="s">
        <v>227</v>
      </c>
      <c r="C349" s="83" t="s">
        <v>20</v>
      </c>
      <c r="D349" s="118">
        <v>850</v>
      </c>
      <c r="E349" s="118">
        <v>604</v>
      </c>
      <c r="F349" s="40"/>
      <c r="G349" s="40"/>
    </row>
    <row r="350" spans="1:7" hidden="1" outlineLevel="6" x14ac:dyDescent="0.25">
      <c r="A350" s="7"/>
      <c r="B350" s="6">
        <v>1200004191</v>
      </c>
      <c r="C350" s="83">
        <v>600</v>
      </c>
      <c r="D350" s="118">
        <v>0</v>
      </c>
      <c r="E350" s="115"/>
      <c r="F350" s="40"/>
      <c r="G350" s="40"/>
    </row>
    <row r="351" spans="1:7" ht="25.5" hidden="1" outlineLevel="5" x14ac:dyDescent="0.25">
      <c r="A351" s="19" t="s">
        <v>228</v>
      </c>
      <c r="B351" s="18" t="s">
        <v>229</v>
      </c>
      <c r="C351" s="134" t="s">
        <v>2</v>
      </c>
      <c r="D351" s="118">
        <f>D352</f>
        <v>0</v>
      </c>
      <c r="E351" s="115"/>
      <c r="F351" s="40"/>
      <c r="G351" s="40"/>
    </row>
    <row r="352" spans="1:7" ht="26.25" hidden="1" outlineLevel="6" thickBot="1" x14ac:dyDescent="0.3">
      <c r="A352" s="25" t="s">
        <v>19</v>
      </c>
      <c r="B352" s="84" t="s">
        <v>229</v>
      </c>
      <c r="C352" s="84" t="s">
        <v>20</v>
      </c>
      <c r="D352" s="106">
        <v>0</v>
      </c>
      <c r="E352" s="115"/>
      <c r="F352" s="40"/>
      <c r="G352" s="40"/>
    </row>
    <row r="353" spans="1:7" ht="15.75" hidden="1" outlineLevel="6" thickBot="1" x14ac:dyDescent="0.3">
      <c r="A353" s="93" t="s">
        <v>305</v>
      </c>
      <c r="B353" s="94">
        <v>1300000000</v>
      </c>
      <c r="C353" s="95" t="s">
        <v>2</v>
      </c>
      <c r="D353" s="107">
        <f>D354</f>
        <v>0</v>
      </c>
      <c r="E353" s="115"/>
      <c r="F353" s="40"/>
      <c r="G353" s="40"/>
    </row>
    <row r="354" spans="1:7" hidden="1" outlineLevel="6" x14ac:dyDescent="0.25">
      <c r="A354" s="67" t="s">
        <v>306</v>
      </c>
      <c r="B354" s="68" t="s">
        <v>308</v>
      </c>
      <c r="C354" s="68" t="s">
        <v>2</v>
      </c>
      <c r="D354" s="108">
        <f>D355</f>
        <v>0</v>
      </c>
      <c r="E354" s="115"/>
      <c r="F354" s="40"/>
      <c r="G354" s="40"/>
    </row>
    <row r="355" spans="1:7" hidden="1" outlineLevel="6" x14ac:dyDescent="0.25">
      <c r="A355" s="125" t="s">
        <v>307</v>
      </c>
      <c r="B355" s="32" t="s">
        <v>308</v>
      </c>
      <c r="C355" s="32" t="s">
        <v>24</v>
      </c>
      <c r="D355" s="110"/>
      <c r="E355" s="117"/>
      <c r="F355" s="40"/>
      <c r="G355" s="40"/>
    </row>
    <row r="356" spans="1:7" ht="29.25" outlineLevel="1" thickBot="1" x14ac:dyDescent="0.3">
      <c r="A356" s="11" t="s">
        <v>266</v>
      </c>
      <c r="B356" s="12" t="s">
        <v>230</v>
      </c>
      <c r="C356" s="12" t="s">
        <v>2</v>
      </c>
      <c r="D356" s="97">
        <f>D357</f>
        <v>1085.3</v>
      </c>
      <c r="E356" s="121">
        <f>E357</f>
        <v>1013.3</v>
      </c>
      <c r="F356" s="40"/>
      <c r="G356" s="40"/>
    </row>
    <row r="357" spans="1:7" outlineLevel="5" x14ac:dyDescent="0.25">
      <c r="A357" s="20" t="s">
        <v>231</v>
      </c>
      <c r="B357" s="10" t="s">
        <v>232</v>
      </c>
      <c r="C357" s="10" t="s">
        <v>2</v>
      </c>
      <c r="D357" s="98">
        <f>D358+D359+D360</f>
        <v>1085.3</v>
      </c>
      <c r="E357" s="120">
        <f>E358+E359+E360</f>
        <v>1013.3</v>
      </c>
      <c r="F357" s="40"/>
      <c r="G357" s="40"/>
    </row>
    <row r="358" spans="1:7" ht="51" outlineLevel="6" x14ac:dyDescent="0.25">
      <c r="A358" s="7" t="s">
        <v>10</v>
      </c>
      <c r="B358" s="6" t="s">
        <v>232</v>
      </c>
      <c r="C358" s="6" t="s">
        <v>11</v>
      </c>
      <c r="D358" s="99">
        <v>1013.3</v>
      </c>
      <c r="E358" s="118">
        <v>1013.3</v>
      </c>
      <c r="F358" s="40"/>
      <c r="G358" s="40"/>
    </row>
    <row r="359" spans="1:7" ht="25.5" outlineLevel="6" x14ac:dyDescent="0.25">
      <c r="A359" s="7" t="s">
        <v>19</v>
      </c>
      <c r="B359" s="6" t="s">
        <v>232</v>
      </c>
      <c r="C359" s="6" t="s">
        <v>20</v>
      </c>
      <c r="D359" s="99">
        <v>71.900000000000006</v>
      </c>
      <c r="E359" s="123">
        <v>0</v>
      </c>
      <c r="F359" s="40"/>
      <c r="G359" s="40"/>
    </row>
    <row r="360" spans="1:7" ht="15.75" outlineLevel="6" thickBot="1" x14ac:dyDescent="0.3">
      <c r="A360" s="19" t="s">
        <v>23</v>
      </c>
      <c r="B360" s="18" t="s">
        <v>232</v>
      </c>
      <c r="C360" s="18" t="s">
        <v>24</v>
      </c>
      <c r="D360" s="103">
        <v>0.1</v>
      </c>
      <c r="E360" s="123">
        <v>0</v>
      </c>
      <c r="F360" s="40"/>
      <c r="G360" s="40"/>
    </row>
    <row r="361" spans="1:7" ht="72" outlineLevel="1" thickBot="1" x14ac:dyDescent="0.3">
      <c r="A361" s="24" t="s">
        <v>267</v>
      </c>
      <c r="B361" s="12" t="s">
        <v>233</v>
      </c>
      <c r="C361" s="12" t="s">
        <v>2</v>
      </c>
      <c r="D361" s="97">
        <f t="shared" ref="D361:E363" si="3">D362</f>
        <v>5.42</v>
      </c>
      <c r="E361" s="124">
        <f t="shared" si="3"/>
        <v>3.67</v>
      </c>
      <c r="F361" s="40"/>
      <c r="G361" s="40"/>
    </row>
    <row r="362" spans="1:7" ht="14.25" customHeight="1" outlineLevel="2" x14ac:dyDescent="0.25">
      <c r="A362" s="119" t="s">
        <v>250</v>
      </c>
      <c r="B362" s="10" t="s">
        <v>234</v>
      </c>
      <c r="C362" s="10" t="s">
        <v>2</v>
      </c>
      <c r="D362" s="98">
        <f t="shared" si="3"/>
        <v>5.42</v>
      </c>
      <c r="E362" s="120">
        <f t="shared" si="3"/>
        <v>3.67</v>
      </c>
      <c r="F362" s="40"/>
      <c r="G362" s="40"/>
    </row>
    <row r="363" spans="1:7" ht="51" outlineLevel="5" x14ac:dyDescent="0.25">
      <c r="A363" s="7" t="s">
        <v>235</v>
      </c>
      <c r="B363" s="6" t="s">
        <v>236</v>
      </c>
      <c r="C363" s="6" t="s">
        <v>2</v>
      </c>
      <c r="D363" s="99">
        <f t="shared" si="3"/>
        <v>5.42</v>
      </c>
      <c r="E363" s="118">
        <f t="shared" si="3"/>
        <v>3.67</v>
      </c>
      <c r="F363" s="40"/>
      <c r="G363" s="40"/>
    </row>
    <row r="364" spans="1:7" ht="26.25" outlineLevel="6" thickBot="1" x14ac:dyDescent="0.3">
      <c r="A364" s="19" t="s">
        <v>19</v>
      </c>
      <c r="B364" s="18" t="s">
        <v>236</v>
      </c>
      <c r="C364" s="18" t="s">
        <v>20</v>
      </c>
      <c r="D364" s="103">
        <v>5.42</v>
      </c>
      <c r="E364" s="122">
        <v>3.67</v>
      </c>
      <c r="F364" s="40"/>
      <c r="G364" s="40"/>
    </row>
    <row r="365" spans="1:7" ht="26.25" outlineLevel="1" thickBot="1" x14ac:dyDescent="0.3">
      <c r="A365" s="16" t="s">
        <v>237</v>
      </c>
      <c r="B365" s="12" t="s">
        <v>238</v>
      </c>
      <c r="C365" s="12" t="s">
        <v>2</v>
      </c>
      <c r="D365" s="97">
        <f>D366+D369+D372+D374+D376+D378+D380</f>
        <v>250</v>
      </c>
      <c r="E365" s="121">
        <f>E366+E369+E372+E374+E376+E378+E380</f>
        <v>2544.6</v>
      </c>
      <c r="F365" s="40"/>
      <c r="G365" s="40"/>
    </row>
    <row r="366" spans="1:7" ht="25.5" outlineLevel="5" x14ac:dyDescent="0.25">
      <c r="A366" s="15" t="s">
        <v>239</v>
      </c>
      <c r="B366" s="10" t="s">
        <v>240</v>
      </c>
      <c r="C366" s="10" t="s">
        <v>2</v>
      </c>
      <c r="D366" s="98">
        <f>D367+D368</f>
        <v>250</v>
      </c>
      <c r="E366" s="120">
        <f>E367+E368</f>
        <v>250</v>
      </c>
      <c r="F366" s="40"/>
      <c r="G366" s="40"/>
    </row>
    <row r="367" spans="1:7" ht="25.5" outlineLevel="6" x14ac:dyDescent="0.25">
      <c r="A367" s="3" t="s">
        <v>19</v>
      </c>
      <c r="B367" s="4" t="s">
        <v>240</v>
      </c>
      <c r="C367" s="4" t="s">
        <v>20</v>
      </c>
      <c r="D367" s="99">
        <v>250</v>
      </c>
      <c r="E367" s="118">
        <v>250</v>
      </c>
      <c r="F367" s="40"/>
      <c r="G367" s="40"/>
    </row>
    <row r="368" spans="1:7" hidden="1" outlineLevel="6" x14ac:dyDescent="0.25">
      <c r="A368" s="31" t="s">
        <v>268</v>
      </c>
      <c r="B368" s="4">
        <v>1600003080</v>
      </c>
      <c r="C368" s="4">
        <v>500</v>
      </c>
      <c r="D368" s="99"/>
      <c r="E368" s="115"/>
      <c r="F368" s="40"/>
      <c r="G368" s="40"/>
    </row>
    <row r="369" spans="1:7" outlineLevel="5" x14ac:dyDescent="0.25">
      <c r="A369" s="3" t="s">
        <v>241</v>
      </c>
      <c r="B369" s="4" t="s">
        <v>242</v>
      </c>
      <c r="C369" s="4" t="s">
        <v>2</v>
      </c>
      <c r="D369" s="99">
        <f>D371+D370</f>
        <v>0</v>
      </c>
      <c r="E369" s="118">
        <f>E371+E370</f>
        <v>2294.6</v>
      </c>
      <c r="F369" s="40"/>
      <c r="G369" s="40"/>
    </row>
    <row r="370" spans="1:7" hidden="1" outlineLevel="5" x14ac:dyDescent="0.25">
      <c r="A370" s="31" t="s">
        <v>268</v>
      </c>
      <c r="B370" s="4" t="s">
        <v>242</v>
      </c>
      <c r="C370" s="4">
        <v>500</v>
      </c>
      <c r="D370" s="99"/>
      <c r="E370" s="115"/>
      <c r="F370" s="40"/>
      <c r="G370" s="40"/>
    </row>
    <row r="371" spans="1:7" ht="15.75" outlineLevel="6" thickBot="1" x14ac:dyDescent="0.3">
      <c r="A371" s="3" t="s">
        <v>23</v>
      </c>
      <c r="B371" s="4" t="s">
        <v>242</v>
      </c>
      <c r="C371" s="4" t="s">
        <v>24</v>
      </c>
      <c r="D371" s="99"/>
      <c r="E371" s="156">
        <v>2294.6</v>
      </c>
      <c r="F371" s="40"/>
      <c r="G371" s="40"/>
    </row>
    <row r="372" spans="1:7" ht="26.25" hidden="1" outlineLevel="5" thickBot="1" x14ac:dyDescent="0.3">
      <c r="A372" s="3" t="s">
        <v>243</v>
      </c>
      <c r="B372" s="4" t="s">
        <v>244</v>
      </c>
      <c r="C372" s="4" t="s">
        <v>2</v>
      </c>
      <c r="D372" s="99">
        <f>D373</f>
        <v>0</v>
      </c>
      <c r="E372" s="115"/>
    </row>
    <row r="373" spans="1:7" ht="15.75" hidden="1" outlineLevel="6" thickBot="1" x14ac:dyDescent="0.3">
      <c r="A373" s="17" t="s">
        <v>23</v>
      </c>
      <c r="B373" s="18" t="s">
        <v>244</v>
      </c>
      <c r="C373" s="18" t="s">
        <v>24</v>
      </c>
      <c r="D373" s="103"/>
      <c r="E373" s="115"/>
    </row>
    <row r="374" spans="1:7" ht="64.5" hidden="1" outlineLevel="6" thickBot="1" x14ac:dyDescent="0.3">
      <c r="A374" s="5" t="s">
        <v>278</v>
      </c>
      <c r="B374" s="26">
        <v>1600003084</v>
      </c>
      <c r="C374" s="26" t="s">
        <v>2</v>
      </c>
      <c r="D374" s="106">
        <f>D375</f>
        <v>0</v>
      </c>
      <c r="E374" s="115"/>
    </row>
    <row r="375" spans="1:7" ht="15.75" hidden="1" outlineLevel="6" thickBot="1" x14ac:dyDescent="0.3">
      <c r="A375" s="31" t="s">
        <v>268</v>
      </c>
      <c r="B375" s="32" t="s">
        <v>269</v>
      </c>
      <c r="C375" s="32" t="s">
        <v>149</v>
      </c>
      <c r="D375" s="110"/>
      <c r="E375" s="115"/>
    </row>
    <row r="376" spans="1:7" ht="15.75" hidden="1" outlineLevel="6" thickBot="1" x14ac:dyDescent="0.3">
      <c r="A376" s="31" t="s">
        <v>356</v>
      </c>
      <c r="B376" s="32" t="s">
        <v>357</v>
      </c>
      <c r="C376" s="56" t="s">
        <v>2</v>
      </c>
      <c r="D376" s="106">
        <f>D377</f>
        <v>0</v>
      </c>
      <c r="E376" s="118">
        <f>E377</f>
        <v>0</v>
      </c>
    </row>
    <row r="377" spans="1:7" ht="51.75" hidden="1" outlineLevel="6" thickBot="1" x14ac:dyDescent="0.3">
      <c r="A377" s="7" t="s">
        <v>10</v>
      </c>
      <c r="B377" s="32" t="s">
        <v>357</v>
      </c>
      <c r="C377" s="56" t="s">
        <v>11</v>
      </c>
      <c r="D377" s="106">
        <v>0</v>
      </c>
      <c r="E377" s="118">
        <v>0</v>
      </c>
    </row>
    <row r="378" spans="1:7" ht="64.5" hidden="1" outlineLevel="6" thickBot="1" x14ac:dyDescent="0.3">
      <c r="A378" s="5" t="s">
        <v>288</v>
      </c>
      <c r="B378" s="26" t="s">
        <v>290</v>
      </c>
      <c r="C378" s="26" t="s">
        <v>2</v>
      </c>
      <c r="D378" s="111">
        <f>D379</f>
        <v>0</v>
      </c>
      <c r="E378" s="115"/>
    </row>
    <row r="379" spans="1:7" ht="39" hidden="1" outlineLevel="6" thickBot="1" x14ac:dyDescent="0.3">
      <c r="A379" s="5" t="s">
        <v>289</v>
      </c>
      <c r="B379" s="26" t="s">
        <v>290</v>
      </c>
      <c r="C379" s="26" t="s">
        <v>291</v>
      </c>
      <c r="D379" s="112"/>
      <c r="E379" s="115"/>
    </row>
    <row r="380" spans="1:7" ht="39" hidden="1" outlineLevel="6" thickBot="1" x14ac:dyDescent="0.3">
      <c r="A380" s="50" t="s">
        <v>297</v>
      </c>
      <c r="B380" s="51" t="s">
        <v>299</v>
      </c>
      <c r="C380" s="52" t="s">
        <v>2</v>
      </c>
      <c r="D380" s="104">
        <f>D381+D382</f>
        <v>0</v>
      </c>
      <c r="E380" s="115"/>
    </row>
    <row r="381" spans="1:7" ht="51.75" hidden="1" outlineLevel="6" thickBot="1" x14ac:dyDescent="0.3">
      <c r="A381" s="53" t="s">
        <v>298</v>
      </c>
      <c r="B381" s="51" t="s">
        <v>299</v>
      </c>
      <c r="C381" s="52" t="s">
        <v>11</v>
      </c>
      <c r="D381" s="104"/>
      <c r="E381" s="115"/>
    </row>
    <row r="382" spans="1:7" ht="15.75" hidden="1" outlineLevel="6" thickBot="1" x14ac:dyDescent="0.3">
      <c r="A382" s="54" t="s">
        <v>268</v>
      </c>
      <c r="B382" s="55"/>
      <c r="C382" s="56" t="s">
        <v>149</v>
      </c>
      <c r="D382" s="113"/>
      <c r="E382" s="115"/>
    </row>
    <row r="383" spans="1:7" ht="15.75" thickBot="1" x14ac:dyDescent="0.3">
      <c r="A383" s="159" t="s">
        <v>245</v>
      </c>
      <c r="B383" s="160"/>
      <c r="C383" s="160"/>
      <c r="D383" s="114">
        <f>D365+D361+D356+D347+D301+D288+D257+D241+D213+D208+D191+D159+D126+D11</f>
        <v>784921.16999999993</v>
      </c>
      <c r="E383" s="114">
        <f>E365+E361+E356+E347+E301+E288+E257+E241+E213+E208+E191+E159+E126+E11</f>
        <v>570461.31999999995</v>
      </c>
    </row>
  </sheetData>
  <mergeCells count="6">
    <mergeCell ref="A383:C383"/>
    <mergeCell ref="B1:C1"/>
    <mergeCell ref="B4:D4"/>
    <mergeCell ref="B6:C6"/>
    <mergeCell ref="A7:D7"/>
    <mergeCell ref="A8:D8"/>
  </mergeCells>
  <phoneticPr fontId="18" type="noConversion"/>
  <pageMargins left="0.78740157480314965" right="0.19685039370078741" top="0.19685039370078741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5.02.2025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C908D6-C521-49AD-BFEF-4E61CF487C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2025-11-21T14:05:14Z</cp:lastPrinted>
  <dcterms:created xsi:type="dcterms:W3CDTF">2025-02-05T04:55:01Z</dcterms:created>
  <dcterms:modified xsi:type="dcterms:W3CDTF">2025-11-24T07:54:48Z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